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Users\Podpora_predaja\Predajny portal\Dokumenty na portal\KASKO\"/>
    </mc:Choice>
  </mc:AlternateContent>
  <xr:revisionPtr revIDLastSave="0" documentId="8_{ACC1D9E6-C361-43B6-B0D7-478332355CAC}" xr6:coauthVersionLast="45" xr6:coauthVersionMax="45" xr10:uidLastSave="{00000000-0000-0000-0000-000000000000}"/>
  <workbookProtection workbookAlgorithmName="SHA-512" workbookHashValue="T1D246yYRFjA16LsVgCxRhODaxm0+1CiKSp4bCew13nMSnw51TuSa+2/5iSyQnfXSd5nQMaaToTeUJzz6iH3YA==" workbookSaltValue="Wpl3VNNq/2tpHAyVi9R5rg==" workbookSpinCount="100000" lockStructure="1"/>
  <bookViews>
    <workbookView xWindow="-120" yWindow="-120" windowWidth="20730" windowHeight="11760" tabRatio="839" firstSheet="1" activeTab="1" xr2:uid="{00000000-000D-0000-FFFF-FFFF00000000}"/>
  </bookViews>
  <sheets>
    <sheet name="TEST" sheetId="33" state="hidden" r:id="rId1"/>
    <sheet name="PONUKA" sheetId="1" r:id="rId2"/>
    <sheet name="C_ANO_NIE" sheetId="27" state="hidden" r:id="rId3"/>
    <sheet name="C_FREKVENCIA" sheetId="22" state="hidden" r:id="rId4"/>
    <sheet name="C_KASKO_BALIK" sheetId="3" state="hidden" r:id="rId5"/>
    <sheet name="C_DRUH_VOZIDLA" sheetId="4" state="hidden" r:id="rId6"/>
    <sheet name="C_VOZIDLA" sheetId="20" state="hidden" r:id="rId7"/>
    <sheet name="C_SPOLUUCASTI" sheetId="19" state="hidden" r:id="rId8"/>
    <sheet name="C_POCET_SEDADIEL" sheetId="7" state="hidden" r:id="rId9"/>
    <sheet name="C_ZABEZPECENIE" sheetId="12" state="hidden" r:id="rId10"/>
    <sheet name="C_DP_URAZ_BALIK" sheetId="15" state="hidden" r:id="rId11"/>
    <sheet name="C_DP_BATOZINA" sheetId="16" state="hidden" r:id="rId12"/>
    <sheet name="C_DP_SKLO" sheetId="17" state="hidden" r:id="rId13"/>
    <sheet name="C_DP_ASIST" sheetId="18" state="hidden" r:id="rId14"/>
    <sheet name="C_URAZ_VOZIDLO" sheetId="21" state="hidden" r:id="rId15"/>
    <sheet name="C_OBCHODNA_ZLAVA" sheetId="23" state="hidden" r:id="rId16"/>
    <sheet name="S_HAVARIA_ZIVEL_ODCUDZENIE_1" sheetId="28" state="hidden" r:id="rId17"/>
    <sheet name="S_HAVARIA_ZIVEL_ODCUDZENIE_2" sheetId="29" state="hidden" r:id="rId18"/>
    <sheet name="S_HAVARIA_ZIVEL_ODCUDZENIE_3" sheetId="30" state="hidden" r:id="rId19"/>
    <sheet name="S_HAVARIA_ZIVEL_1" sheetId="31" state="hidden" r:id="rId20"/>
    <sheet name="S_HAVARIA_ZIVEL_2" sheetId="32" state="hidden" r:id="rId21"/>
    <sheet name="JUMPRE" sheetId="26" state="hidden" r:id="rId22"/>
  </sheets>
  <functionGroups builtInGroupCount="19"/>
  <definedNames>
    <definedName name="_xlnm._FilterDatabase" localSheetId="14" hidden="1">C_URAZ_VOZIDLO!$A$2:$B$67</definedName>
    <definedName name="AB_SKRY_STLPCE1">PONUKA!$P$14</definedName>
    <definedName name="AB_UKAZ_STLPCE1">PONUKA!$E$14</definedName>
    <definedName name="C_ANO_NIE">C_ANO_NIE!$A$2:$A$2</definedName>
    <definedName name="C_DP_ASIST">C_DP_ASIST!$A$2:$A$2</definedName>
    <definedName name="C_DP_BATOZINA">C_DP_BATOZINA!$A$3:$A$5</definedName>
    <definedName name="C_DP_SKLO">C_DP_SKLO!$A$3:$A$12</definedName>
    <definedName name="C_DP_URAZ_BALIK">C_DP_URAZ_BALIK!$A$3:$A$5</definedName>
    <definedName name="C_DRUH_VOZIDLA">C_DRUH_VOZIDLA!$A$2:$A$11</definedName>
    <definedName name="C_FREKVENCIA">C_FREKVENCIA!$A$2:$A$4</definedName>
    <definedName name="C_KASKO_BALIK">C_KASKO_BALIK!$A$2:$A$3</definedName>
    <definedName name="C_OBCHODNA_ZLAVA">C_OBCHODNA_ZLAVA!$A$2:$A$52</definedName>
    <definedName name="C_POCET_SEDADIEL">C_POCET_SEDADIEL!$A$2:$A$10</definedName>
    <definedName name="C_SPOLUUCAST_SP1">C_SPOLUUCASTI!$A$2:$A$6</definedName>
    <definedName name="C_SPOLUUCAST_SP2">C_SPOLUUCASTI!$A$9:$A$11</definedName>
    <definedName name="C_SPOLUUCAST_SP3">C_SPOLUUCASTI!$A$14:$A$17</definedName>
    <definedName name="C_SPOLUUCAST_SP4">C_SPOLUUCASTI!$A$20:$A$25</definedName>
    <definedName name="C_URAZ_VOZIDLO">C_URAZ_VOZIDLO!$A$3:$A$67</definedName>
    <definedName name="C_VOZIDLA_AUT">C_VOZIDLA!$A$76:$A$78</definedName>
    <definedName name="C_VOZIDLA_MC">C_VOZIDLA!$A$57:$A$59</definedName>
    <definedName name="C_VOZIDLA_NAV">C_VOZIDLA!$A$82:$A$83</definedName>
    <definedName name="C_VOZIDLA_NV">C_VOZIDLA!$A$63:$A$64</definedName>
    <definedName name="C_VOZIDLA_OA">C_VOZIDLA!$A$4:$A$53</definedName>
    <definedName name="C_VOZIDLA_OBA">C_VOZIDLA!$A$95</definedName>
    <definedName name="C_VOZIDLA_PV1">C_VOZIDLA!$A$87:$A$87</definedName>
    <definedName name="C_VOZIDLA_PV2">C_VOZIDLA!$A$91</definedName>
    <definedName name="C_VOZIDLA_TA">C_VOZIDLA!$A$68</definedName>
    <definedName name="C_VOZIDLA_TR">C_VOZIDLA!$A$72</definedName>
    <definedName name="C_ZABEZPECENIE">C_ZABEZPECENIE!$A$2:$A$17</definedName>
    <definedName name="CISLO_HPZ">PONUKA!$C$10</definedName>
    <definedName name="DP_DATA">PONUKA!$AK$14:$AQ$213</definedName>
    <definedName name="FREKVENCIA">PONUKA!$C$11</definedName>
    <definedName name="HAV_ZIV">C_KASKO_BALIK!$A$2</definedName>
    <definedName name="HAV_ZIV_ODC">C_KASKO_BALIK!$A$3</definedName>
    <definedName name="JP_STLPCE12">JUMPRE!$B$2</definedName>
    <definedName name="OBCHODNA_ZLAVA">PONUKA!$AJ$219</definedName>
    <definedName name="OBJEMOVA_ZLAVA">PONUKA!$AJ$217</definedName>
    <definedName name="_xlnm.Print_Area" localSheetId="1">PONUKA!$A$1:$AS$235</definedName>
    <definedName name="PrvaBunkaDat">PONUKA!$A$14</definedName>
    <definedName name="RIADKY_PONUKA">PONUKA!$14:$213</definedName>
    <definedName name="S_DATA" localSheetId="5">C_DRUH_VOZIDLA!$B$2:$C$11</definedName>
    <definedName name="S_DATA" localSheetId="19">S_HAVARIA_ZIVEL_1!$B$3:$I$67</definedName>
    <definedName name="S_DATA" localSheetId="20">S_HAVARIA_ZIVEL_2!$B$3:$I$67</definedName>
    <definedName name="S_DATA" localSheetId="16">S_HAVARIA_ZIVEL_ODCUDZENIE_1!$B$3:$I$67</definedName>
    <definedName name="S_DATA" localSheetId="17">S_HAVARIA_ZIVEL_ODCUDZENIE_2!$B$3:$I$67</definedName>
    <definedName name="S_DATA" localSheetId="18">S_HAVARIA_ZIVEL_ODCUDZENIE_3!$B$3:$I$67</definedName>
    <definedName name="S_DP_BATOZINA">C_DP_BATOZINA!$A$3:$C$5</definedName>
    <definedName name="S_DP_SKLO">C_DP_SKLO!$A$3:$B$12</definedName>
    <definedName name="S_DP_URAZ_BALIK">C_DP_URAZ_BALIK!$A$3:$B$5</definedName>
    <definedName name="S_HR" localSheetId="5">C_DRUH_VOZIDLA!$A$2:$A$11</definedName>
    <definedName name="S_HR" localSheetId="19">S_HAVARIA_ZIVEL_1!$A$3:$A$67</definedName>
    <definedName name="S_HR" localSheetId="20">S_HAVARIA_ZIVEL_2!$A$3:$A$67</definedName>
    <definedName name="S_HR" localSheetId="16">S_HAVARIA_ZIVEL_ODCUDZENIE_1!$A$3:$A$67</definedName>
    <definedName name="S_HR" localSheetId="17">S_HAVARIA_ZIVEL_ODCUDZENIE_2!$A$3:$A$67</definedName>
    <definedName name="S_HR" localSheetId="18">S_HAVARIA_ZIVEL_ODCUDZENIE_3!$A$3:$A$67</definedName>
    <definedName name="S_HS" localSheetId="5">C_DRUH_VOZIDLA!$B$1:$C$1</definedName>
    <definedName name="S_HS" localSheetId="19">S_HAVARIA_ZIVEL_1!$B$2:$I$2</definedName>
    <definedName name="S_HS" localSheetId="20">S_HAVARIA_ZIVEL_2!$B$2:$I$2</definedName>
    <definedName name="S_HS" localSheetId="16">S_HAVARIA_ZIVEL_ODCUDZENIE_1!$B$2:$I$2</definedName>
    <definedName name="S_HS" localSheetId="17">S_HAVARIA_ZIVEL_ODCUDZENIE_2!$B$2:$I$2</definedName>
    <definedName name="S_HS" localSheetId="18">S_HAVARIA_ZIVEL_ODCUDZENIE_3!$B$2:$I$2</definedName>
    <definedName name="S_URAZ_VOZIDLO">C_URAZ_VOZIDLO!$A$3:$B$67</definedName>
    <definedName name="SPOL_ICO">PONUKA!$C$7</definedName>
    <definedName name="SPOL_NAZOV">PONUKA!$C$5</definedName>
    <definedName name="STLPCE_DETAIL1">PONUKA!$E$13:$O$13,PONUKA!$T$13:$AG$13</definedName>
    <definedName name="STLPCE_DETAIL2">PONUKA!$AK$13:$AQ$13</definedName>
    <definedName name="VOZIDLO_PARAM">C_DRUH_VOZIDLA!$A$2:$C$11</definedName>
    <definedName name="VRP">PONUKA!$AJ$221</definedName>
    <definedName name="VZDY_SKRY_TIETO_STLPCE_1">PONUKA!$Q$13,PONUKA!$AA$13,PONUKA!$AB$13,PONUKA!$AC$13,PONUKA!$AD$13,PONUKA!$AE$13,PONUKA!$AH$13</definedName>
    <definedName name="ZRP">PONUKA!$AJ$215</definedName>
    <definedName name="ZRP_DATA">PONUKA!$AG$14:$AG$213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33" l="1"/>
  <c r="C3" i="1" l="1"/>
  <c r="AP27" i="1" l="1"/>
  <c r="AN27" i="1"/>
  <c r="AL27" i="1"/>
  <c r="AP28" i="1"/>
  <c r="AN28" i="1"/>
  <c r="AL28" i="1"/>
  <c r="AP29" i="1"/>
  <c r="AN29" i="1"/>
  <c r="AL29" i="1"/>
  <c r="AP30" i="1"/>
  <c r="AN30" i="1"/>
  <c r="AL30" i="1"/>
  <c r="AP31" i="1"/>
  <c r="AN31" i="1"/>
  <c r="AL31" i="1"/>
  <c r="AP32" i="1"/>
  <c r="AN32" i="1"/>
  <c r="AL32" i="1"/>
  <c r="AP33" i="1"/>
  <c r="AN33" i="1"/>
  <c r="AL33" i="1"/>
  <c r="AP34" i="1"/>
  <c r="AN34" i="1"/>
  <c r="AL34" i="1"/>
  <c r="AP35" i="1"/>
  <c r="AN35" i="1"/>
  <c r="AL35" i="1"/>
  <c r="AP36" i="1"/>
  <c r="AN36" i="1"/>
  <c r="AL36" i="1"/>
  <c r="AP37" i="1"/>
  <c r="AN37" i="1"/>
  <c r="AL37" i="1"/>
  <c r="AP38" i="1"/>
  <c r="AN38" i="1"/>
  <c r="AL38" i="1"/>
  <c r="AP39" i="1"/>
  <c r="AN39" i="1"/>
  <c r="AL39" i="1"/>
  <c r="AP40" i="1"/>
  <c r="AN40" i="1"/>
  <c r="AL40" i="1"/>
  <c r="AP41" i="1"/>
  <c r="AN41" i="1"/>
  <c r="AL41" i="1"/>
  <c r="AP42" i="1"/>
  <c r="AN42" i="1"/>
  <c r="AL42" i="1"/>
  <c r="AP43" i="1"/>
  <c r="AN43" i="1"/>
  <c r="AL43" i="1"/>
  <c r="AP44" i="1"/>
  <c r="AN44" i="1"/>
  <c r="AL44" i="1"/>
  <c r="AP45" i="1"/>
  <c r="AN45" i="1"/>
  <c r="AL45" i="1"/>
  <c r="AP46" i="1"/>
  <c r="AN46" i="1"/>
  <c r="AL46" i="1"/>
  <c r="AP47" i="1"/>
  <c r="AN47" i="1"/>
  <c r="AL47" i="1"/>
  <c r="AP48" i="1"/>
  <c r="AN48" i="1"/>
  <c r="AL48" i="1"/>
  <c r="AP49" i="1"/>
  <c r="AN49" i="1"/>
  <c r="AL49" i="1"/>
  <c r="AP50" i="1"/>
  <c r="AN50" i="1"/>
  <c r="AL50" i="1"/>
  <c r="AP51" i="1"/>
  <c r="AN51" i="1"/>
  <c r="AL51" i="1"/>
  <c r="AP52" i="1"/>
  <c r="AN52" i="1"/>
  <c r="AL52" i="1"/>
  <c r="AP53" i="1"/>
  <c r="AN53" i="1"/>
  <c r="AL53" i="1"/>
  <c r="AP54" i="1"/>
  <c r="AN54" i="1"/>
  <c r="AL54" i="1"/>
  <c r="AP55" i="1"/>
  <c r="AN55" i="1"/>
  <c r="AL55" i="1"/>
  <c r="AP56" i="1"/>
  <c r="AN56" i="1"/>
  <c r="AL56" i="1"/>
  <c r="AP57" i="1"/>
  <c r="AN57" i="1"/>
  <c r="AL57" i="1"/>
  <c r="AP58" i="1"/>
  <c r="AN58" i="1"/>
  <c r="AL58" i="1"/>
  <c r="AP59" i="1"/>
  <c r="AN59" i="1"/>
  <c r="AL59" i="1"/>
  <c r="AP60" i="1"/>
  <c r="AN60" i="1"/>
  <c r="AL60" i="1"/>
  <c r="AP61" i="1"/>
  <c r="AN61" i="1"/>
  <c r="AL61" i="1"/>
  <c r="AP62" i="1"/>
  <c r="AN62" i="1"/>
  <c r="AL62" i="1"/>
  <c r="AP63" i="1"/>
  <c r="AN63" i="1"/>
  <c r="AL63" i="1"/>
  <c r="AP64" i="1"/>
  <c r="AN64" i="1"/>
  <c r="AL64" i="1"/>
  <c r="AP65" i="1"/>
  <c r="AN65" i="1"/>
  <c r="AL65" i="1"/>
  <c r="AP66" i="1"/>
  <c r="AN66" i="1"/>
  <c r="AL66" i="1"/>
  <c r="AP67" i="1"/>
  <c r="AN67" i="1"/>
  <c r="AL67" i="1"/>
  <c r="AP68" i="1"/>
  <c r="AN68" i="1"/>
  <c r="AL68" i="1"/>
  <c r="AP69" i="1"/>
  <c r="AN69" i="1"/>
  <c r="AL69" i="1"/>
  <c r="AP70" i="1"/>
  <c r="AN70" i="1"/>
  <c r="AL70" i="1"/>
  <c r="AP71" i="1"/>
  <c r="AN71" i="1"/>
  <c r="AL71" i="1"/>
  <c r="AP72" i="1"/>
  <c r="AN72" i="1"/>
  <c r="AL72" i="1"/>
  <c r="AP73" i="1"/>
  <c r="AN73" i="1"/>
  <c r="AL73" i="1"/>
  <c r="AP74" i="1"/>
  <c r="AN74" i="1"/>
  <c r="AL74" i="1"/>
  <c r="AP75" i="1"/>
  <c r="AN75" i="1"/>
  <c r="AL75" i="1"/>
  <c r="AP76" i="1"/>
  <c r="AN76" i="1"/>
  <c r="AL76" i="1"/>
  <c r="AP77" i="1"/>
  <c r="AN77" i="1"/>
  <c r="AL77" i="1"/>
  <c r="AP78" i="1"/>
  <c r="AN78" i="1"/>
  <c r="AL78" i="1"/>
  <c r="AP79" i="1"/>
  <c r="AN79" i="1"/>
  <c r="AL79" i="1"/>
  <c r="AP80" i="1"/>
  <c r="AN80" i="1"/>
  <c r="AL80" i="1"/>
  <c r="AP81" i="1"/>
  <c r="AN81" i="1"/>
  <c r="AL81" i="1"/>
  <c r="AP82" i="1"/>
  <c r="AN82" i="1"/>
  <c r="AL82" i="1"/>
  <c r="AP83" i="1"/>
  <c r="AN83" i="1"/>
  <c r="AL83" i="1"/>
  <c r="AP84" i="1"/>
  <c r="AN84" i="1"/>
  <c r="AL84" i="1"/>
  <c r="AP85" i="1"/>
  <c r="AN85" i="1"/>
  <c r="AL85" i="1"/>
  <c r="AP86" i="1"/>
  <c r="AN86" i="1"/>
  <c r="AL86" i="1"/>
  <c r="AP87" i="1"/>
  <c r="AN87" i="1"/>
  <c r="AL87" i="1"/>
  <c r="AP88" i="1"/>
  <c r="AN88" i="1"/>
  <c r="AL88" i="1"/>
  <c r="AP89" i="1"/>
  <c r="AN89" i="1"/>
  <c r="AL89" i="1"/>
  <c r="AP90" i="1"/>
  <c r="AN90" i="1"/>
  <c r="AL90" i="1"/>
  <c r="AP91" i="1"/>
  <c r="AN91" i="1"/>
  <c r="AL91" i="1"/>
  <c r="AP92" i="1"/>
  <c r="AN92" i="1"/>
  <c r="AL92" i="1"/>
  <c r="AP93" i="1"/>
  <c r="AN93" i="1"/>
  <c r="AL93" i="1"/>
  <c r="AP94" i="1"/>
  <c r="AN94" i="1"/>
  <c r="AL94" i="1"/>
  <c r="AP95" i="1"/>
  <c r="AN95" i="1"/>
  <c r="AL95" i="1"/>
  <c r="AP96" i="1"/>
  <c r="AN96" i="1"/>
  <c r="AL96" i="1"/>
  <c r="AP97" i="1"/>
  <c r="AN97" i="1"/>
  <c r="AL97" i="1"/>
  <c r="AP98" i="1"/>
  <c r="AN98" i="1"/>
  <c r="AL98" i="1"/>
  <c r="AP99" i="1"/>
  <c r="AN99" i="1"/>
  <c r="AL99" i="1"/>
  <c r="AP100" i="1"/>
  <c r="AN100" i="1"/>
  <c r="AL100" i="1"/>
  <c r="AP101" i="1"/>
  <c r="AN101" i="1"/>
  <c r="AL101" i="1"/>
  <c r="AP102" i="1"/>
  <c r="AN102" i="1"/>
  <c r="AL102" i="1"/>
  <c r="AP103" i="1"/>
  <c r="AN103" i="1"/>
  <c r="AL103" i="1"/>
  <c r="AP104" i="1"/>
  <c r="AN104" i="1"/>
  <c r="AL104" i="1"/>
  <c r="AP105" i="1"/>
  <c r="AN105" i="1"/>
  <c r="AL105" i="1"/>
  <c r="AP106" i="1"/>
  <c r="AN106" i="1"/>
  <c r="AL106" i="1"/>
  <c r="AP107" i="1"/>
  <c r="AN107" i="1"/>
  <c r="AL107" i="1"/>
  <c r="AP108" i="1"/>
  <c r="AN108" i="1"/>
  <c r="AL108" i="1"/>
  <c r="AP109" i="1"/>
  <c r="AN109" i="1"/>
  <c r="AL109" i="1"/>
  <c r="AP110" i="1"/>
  <c r="AN110" i="1"/>
  <c r="AL110" i="1"/>
  <c r="AP111" i="1"/>
  <c r="AN111" i="1"/>
  <c r="AL111" i="1"/>
  <c r="AP112" i="1"/>
  <c r="AN112" i="1"/>
  <c r="AL112" i="1"/>
  <c r="AP113" i="1"/>
  <c r="AN113" i="1"/>
  <c r="AL113" i="1"/>
  <c r="AP114" i="1"/>
  <c r="AN114" i="1"/>
  <c r="AL114" i="1"/>
  <c r="AP115" i="1"/>
  <c r="AN115" i="1"/>
  <c r="AL115" i="1"/>
  <c r="AP116" i="1"/>
  <c r="AN116" i="1"/>
  <c r="AL116" i="1"/>
  <c r="AP117" i="1"/>
  <c r="AN117" i="1"/>
  <c r="AL117" i="1"/>
  <c r="AP118" i="1"/>
  <c r="AN118" i="1"/>
  <c r="AL118" i="1"/>
  <c r="AP119" i="1"/>
  <c r="AN119" i="1"/>
  <c r="AL119" i="1"/>
  <c r="AP120" i="1"/>
  <c r="AN120" i="1"/>
  <c r="AL120" i="1"/>
  <c r="AP121" i="1"/>
  <c r="AN121" i="1"/>
  <c r="AL121" i="1"/>
  <c r="AP122" i="1"/>
  <c r="AN122" i="1"/>
  <c r="AL122" i="1"/>
  <c r="AP123" i="1"/>
  <c r="AN123" i="1"/>
  <c r="AL123" i="1"/>
  <c r="AP124" i="1"/>
  <c r="AN124" i="1"/>
  <c r="AL124" i="1"/>
  <c r="AP125" i="1"/>
  <c r="AN125" i="1"/>
  <c r="AL125" i="1"/>
  <c r="AP126" i="1"/>
  <c r="AN126" i="1"/>
  <c r="AL126" i="1"/>
  <c r="AP127" i="1"/>
  <c r="AN127" i="1"/>
  <c r="AL127" i="1"/>
  <c r="AP128" i="1"/>
  <c r="AN128" i="1"/>
  <c r="AL128" i="1"/>
  <c r="AP129" i="1"/>
  <c r="AN129" i="1"/>
  <c r="AL129" i="1"/>
  <c r="AP130" i="1"/>
  <c r="AN130" i="1"/>
  <c r="AL130" i="1"/>
  <c r="AP131" i="1"/>
  <c r="AN131" i="1"/>
  <c r="AL131" i="1"/>
  <c r="AP132" i="1"/>
  <c r="AN132" i="1"/>
  <c r="AL132" i="1"/>
  <c r="AP133" i="1"/>
  <c r="AN133" i="1"/>
  <c r="AL133" i="1"/>
  <c r="AP134" i="1"/>
  <c r="AN134" i="1"/>
  <c r="AL134" i="1"/>
  <c r="AP135" i="1"/>
  <c r="AN135" i="1"/>
  <c r="AL135" i="1"/>
  <c r="AP136" i="1"/>
  <c r="AN136" i="1"/>
  <c r="AL136" i="1"/>
  <c r="AP137" i="1"/>
  <c r="AN137" i="1"/>
  <c r="AL137" i="1"/>
  <c r="AP138" i="1"/>
  <c r="AN138" i="1"/>
  <c r="AL138" i="1"/>
  <c r="AP139" i="1"/>
  <c r="AN139" i="1"/>
  <c r="AL139" i="1"/>
  <c r="AP140" i="1"/>
  <c r="AN140" i="1"/>
  <c r="AL140" i="1"/>
  <c r="AP141" i="1"/>
  <c r="AN141" i="1"/>
  <c r="AL141" i="1"/>
  <c r="AP142" i="1"/>
  <c r="AN142" i="1"/>
  <c r="AL142" i="1"/>
  <c r="AP143" i="1"/>
  <c r="AN143" i="1"/>
  <c r="AL143" i="1"/>
  <c r="AP144" i="1"/>
  <c r="AN144" i="1"/>
  <c r="AL144" i="1"/>
  <c r="AP145" i="1"/>
  <c r="AN145" i="1"/>
  <c r="AL145" i="1"/>
  <c r="AP146" i="1"/>
  <c r="AN146" i="1"/>
  <c r="AL146" i="1"/>
  <c r="AP147" i="1"/>
  <c r="AN147" i="1"/>
  <c r="AL147" i="1"/>
  <c r="AP148" i="1"/>
  <c r="AN148" i="1"/>
  <c r="AL148" i="1"/>
  <c r="AP149" i="1"/>
  <c r="AN149" i="1"/>
  <c r="AL149" i="1"/>
  <c r="AP150" i="1"/>
  <c r="AN150" i="1"/>
  <c r="AL150" i="1"/>
  <c r="AP151" i="1"/>
  <c r="AN151" i="1"/>
  <c r="AL151" i="1"/>
  <c r="AP152" i="1"/>
  <c r="AN152" i="1"/>
  <c r="AL152" i="1"/>
  <c r="AP153" i="1"/>
  <c r="AN153" i="1"/>
  <c r="AL153" i="1"/>
  <c r="AP154" i="1"/>
  <c r="AN154" i="1"/>
  <c r="AL154" i="1"/>
  <c r="AP155" i="1"/>
  <c r="AN155" i="1"/>
  <c r="AL155" i="1"/>
  <c r="AP156" i="1"/>
  <c r="AN156" i="1"/>
  <c r="AL156" i="1"/>
  <c r="AP157" i="1"/>
  <c r="AN157" i="1"/>
  <c r="AL157" i="1"/>
  <c r="AP158" i="1"/>
  <c r="AN158" i="1"/>
  <c r="AL158" i="1"/>
  <c r="AP159" i="1"/>
  <c r="AN159" i="1"/>
  <c r="AL159" i="1"/>
  <c r="AP160" i="1"/>
  <c r="AN160" i="1"/>
  <c r="AL160" i="1"/>
  <c r="AP161" i="1"/>
  <c r="AN161" i="1"/>
  <c r="AL161" i="1"/>
  <c r="AP162" i="1"/>
  <c r="AN162" i="1"/>
  <c r="AL162" i="1"/>
  <c r="AP163" i="1"/>
  <c r="AN163" i="1"/>
  <c r="AL163" i="1"/>
  <c r="AP164" i="1"/>
  <c r="AN164" i="1"/>
  <c r="AL164" i="1"/>
  <c r="AP165" i="1"/>
  <c r="AN165" i="1"/>
  <c r="AL165" i="1"/>
  <c r="AP166" i="1"/>
  <c r="AN166" i="1"/>
  <c r="AL166" i="1"/>
  <c r="AP167" i="1"/>
  <c r="AN167" i="1"/>
  <c r="AL167" i="1"/>
  <c r="AP168" i="1"/>
  <c r="AN168" i="1"/>
  <c r="AL168" i="1"/>
  <c r="AP169" i="1"/>
  <c r="AN169" i="1"/>
  <c r="AL169" i="1"/>
  <c r="AP170" i="1"/>
  <c r="AN170" i="1"/>
  <c r="AL170" i="1"/>
  <c r="AP171" i="1"/>
  <c r="AN171" i="1"/>
  <c r="AL171" i="1"/>
  <c r="AP172" i="1"/>
  <c r="AN172" i="1"/>
  <c r="AL172" i="1"/>
  <c r="AP173" i="1"/>
  <c r="AN173" i="1"/>
  <c r="AL173" i="1"/>
  <c r="AP174" i="1"/>
  <c r="AN174" i="1"/>
  <c r="AL174" i="1"/>
  <c r="AP175" i="1"/>
  <c r="AN175" i="1"/>
  <c r="AL175" i="1"/>
  <c r="AP176" i="1"/>
  <c r="AN176" i="1"/>
  <c r="AL176" i="1"/>
  <c r="AP177" i="1"/>
  <c r="AN177" i="1"/>
  <c r="AL177" i="1"/>
  <c r="AP178" i="1"/>
  <c r="AN178" i="1"/>
  <c r="AL178" i="1"/>
  <c r="AP179" i="1"/>
  <c r="AN179" i="1"/>
  <c r="AL179" i="1"/>
  <c r="AP180" i="1"/>
  <c r="AN180" i="1"/>
  <c r="AL180" i="1"/>
  <c r="AP181" i="1"/>
  <c r="AN181" i="1"/>
  <c r="AL181" i="1"/>
  <c r="AP182" i="1"/>
  <c r="AN182" i="1"/>
  <c r="AL182" i="1"/>
  <c r="AP183" i="1"/>
  <c r="AN183" i="1"/>
  <c r="AL183" i="1"/>
  <c r="AP184" i="1"/>
  <c r="AN184" i="1"/>
  <c r="AL184" i="1"/>
  <c r="AP185" i="1"/>
  <c r="AN185" i="1"/>
  <c r="AL185" i="1"/>
  <c r="AP186" i="1"/>
  <c r="AN186" i="1"/>
  <c r="AL186" i="1"/>
  <c r="AP187" i="1"/>
  <c r="AN187" i="1"/>
  <c r="AL187" i="1"/>
  <c r="AP188" i="1"/>
  <c r="AN188" i="1"/>
  <c r="AL188" i="1"/>
  <c r="AP189" i="1"/>
  <c r="AN189" i="1"/>
  <c r="AL189" i="1"/>
  <c r="AP190" i="1"/>
  <c r="AN190" i="1"/>
  <c r="AL190" i="1"/>
  <c r="AP191" i="1"/>
  <c r="AN191" i="1"/>
  <c r="AL191" i="1"/>
  <c r="AP192" i="1"/>
  <c r="AN192" i="1"/>
  <c r="AL192" i="1"/>
  <c r="AP193" i="1"/>
  <c r="AN193" i="1"/>
  <c r="AL193" i="1"/>
  <c r="AP194" i="1"/>
  <c r="AN194" i="1"/>
  <c r="AL194" i="1"/>
  <c r="AP195" i="1"/>
  <c r="AN195" i="1"/>
  <c r="AL195" i="1"/>
  <c r="AP196" i="1"/>
  <c r="AN196" i="1"/>
  <c r="AL196" i="1"/>
  <c r="AP197" i="1"/>
  <c r="AN197" i="1"/>
  <c r="AL197" i="1"/>
  <c r="AP198" i="1"/>
  <c r="AN198" i="1"/>
  <c r="AL198" i="1"/>
  <c r="AP199" i="1"/>
  <c r="AN199" i="1"/>
  <c r="AL199" i="1"/>
  <c r="AP200" i="1"/>
  <c r="AN200" i="1"/>
  <c r="AL200" i="1"/>
  <c r="AP201" i="1"/>
  <c r="AN201" i="1"/>
  <c r="AL201" i="1"/>
  <c r="AP202" i="1"/>
  <c r="AN202" i="1"/>
  <c r="AL202" i="1"/>
  <c r="AP203" i="1"/>
  <c r="AN203" i="1"/>
  <c r="AL203" i="1"/>
  <c r="AP204" i="1"/>
  <c r="AN204" i="1"/>
  <c r="AL204" i="1"/>
  <c r="AP205" i="1"/>
  <c r="AN205" i="1"/>
  <c r="AL205" i="1"/>
  <c r="AP206" i="1"/>
  <c r="AN206" i="1"/>
  <c r="AL206" i="1"/>
  <c r="AP207" i="1"/>
  <c r="AN207" i="1"/>
  <c r="AL207" i="1"/>
  <c r="AP208" i="1"/>
  <c r="AN208" i="1"/>
  <c r="AL208" i="1"/>
  <c r="AP209" i="1"/>
  <c r="AN209" i="1"/>
  <c r="AL209" i="1"/>
  <c r="AP210" i="1"/>
  <c r="AN210" i="1"/>
  <c r="AL210" i="1"/>
  <c r="AP211" i="1"/>
  <c r="AN211" i="1"/>
  <c r="AL211" i="1"/>
  <c r="AL15" i="1"/>
  <c r="AN15" i="1"/>
  <c r="AP15" i="1"/>
  <c r="AL16" i="1"/>
  <c r="AN16" i="1"/>
  <c r="AP16" i="1"/>
  <c r="AL17" i="1" l="1"/>
  <c r="AN17" i="1"/>
  <c r="AP17" i="1"/>
  <c r="AL18" i="1"/>
  <c r="AN18" i="1"/>
  <c r="AP18" i="1"/>
  <c r="AL19" i="1" l="1"/>
  <c r="AN19" i="1"/>
  <c r="AP19" i="1"/>
  <c r="AL20" i="1"/>
  <c r="AN20" i="1"/>
  <c r="AP20" i="1"/>
  <c r="B33" i="33" a="1"/>
  <c r="B166" i="33" a="1"/>
  <c r="R108" i="1"/>
  <c r="R46" i="1"/>
  <c r="B107" i="33" a="1"/>
  <c r="R29" i="1"/>
  <c r="B109" i="33" a="1"/>
  <c r="B207" i="33" a="1"/>
  <c r="B40" i="33" a="1"/>
  <c r="B70" i="33" a="1"/>
  <c r="B62" i="33" a="1"/>
  <c r="R118" i="1"/>
  <c r="R35" i="1"/>
  <c r="B68" i="33" a="1"/>
  <c r="R158" i="1"/>
  <c r="R185" i="1"/>
  <c r="R22" i="1"/>
  <c r="R154" i="1"/>
  <c r="R135" i="1"/>
  <c r="R62" i="1"/>
  <c r="R147" i="1"/>
  <c r="B192" i="33" a="1"/>
  <c r="R184" i="1"/>
  <c r="R24" i="1"/>
  <c r="R140" i="1"/>
  <c r="R55" i="1"/>
  <c r="B22" i="33" a="1"/>
  <c r="B95" i="33" a="1"/>
  <c r="B124" i="33" a="1"/>
  <c r="B185" i="33" a="1"/>
  <c r="B188" i="33" a="1"/>
  <c r="B115" i="33" a="1"/>
  <c r="R122" i="1"/>
  <c r="B157" i="33" a="1"/>
  <c r="B20" i="33" a="1"/>
  <c r="R191" i="1"/>
  <c r="R124" i="1"/>
  <c r="R100" i="1"/>
  <c r="B71" i="33" a="1"/>
  <c r="R32" i="1"/>
  <c r="R208" i="1"/>
  <c r="R136" i="1"/>
  <c r="R169" i="1"/>
  <c r="B61" i="33" a="1"/>
  <c r="R133" i="1"/>
  <c r="R150" i="1"/>
  <c r="R196" i="1"/>
  <c r="R134" i="1"/>
  <c r="R85" i="1"/>
  <c r="R151" i="1"/>
  <c r="B50" i="33" a="1"/>
  <c r="R21" i="1"/>
  <c r="R79" i="1"/>
  <c r="B131" i="33" a="1"/>
  <c r="R25" i="1"/>
  <c r="R189" i="1"/>
  <c r="B211" i="33" a="1"/>
  <c r="B154" i="33" a="1"/>
  <c r="B80" i="33" a="1"/>
  <c r="B69" i="33" a="1"/>
  <c r="R175" i="1"/>
  <c r="B117" i="33" a="1"/>
  <c r="AS154" i="1"/>
  <c r="AS122" i="1"/>
  <c r="AS135" i="1"/>
  <c r="B129" i="33" a="1"/>
  <c r="R69" i="1"/>
  <c r="B44" i="33" a="1"/>
  <c r="R164" i="1"/>
  <c r="R20" i="1"/>
  <c r="R183" i="1"/>
  <c r="R110" i="1"/>
  <c r="B97" i="33" a="1"/>
  <c r="R166" i="1"/>
  <c r="B21" i="33" a="1"/>
  <c r="R172" i="1"/>
  <c r="B165" i="33" a="1"/>
  <c r="R193" i="1"/>
  <c r="R43" i="1"/>
  <c r="R203" i="1"/>
  <c r="B175" i="33" a="1"/>
  <c r="B178" i="33" a="1"/>
  <c r="R68" i="1"/>
  <c r="B164" i="33" a="1"/>
  <c r="B181" i="33" a="1"/>
  <c r="B179" i="33" a="1"/>
  <c r="AS32" i="1"/>
  <c r="B43" i="33" a="1"/>
  <c r="B140" i="33" a="1"/>
  <c r="B90" i="33" a="1"/>
  <c r="B162" i="33" a="1"/>
  <c r="R117" i="1"/>
  <c r="B116" i="33" a="1"/>
  <c r="B187" i="33" a="1"/>
  <c r="R70" i="1"/>
  <c r="B30" i="33" a="1"/>
  <c r="R65" i="1"/>
  <c r="R77" i="1"/>
  <c r="B59" i="33" a="1"/>
  <c r="R112" i="1"/>
  <c r="AS35" i="1"/>
  <c r="B189" i="33" a="1"/>
  <c r="B133" i="33" a="1"/>
  <c r="B78" i="33" a="1"/>
  <c r="B173" i="33" a="1"/>
  <c r="B51" i="33" a="1"/>
  <c r="R45" i="1"/>
  <c r="B18" i="33" a="1"/>
  <c r="R116" i="1"/>
  <c r="AS175" i="1"/>
  <c r="AS29" i="1"/>
  <c r="R198" i="1"/>
  <c r="AS196" i="1"/>
  <c r="R54" i="1"/>
  <c r="B212" i="33" a="1"/>
  <c r="R137" i="1"/>
  <c r="B127" i="33" a="1"/>
  <c r="AS198" i="1"/>
  <c r="AS184" i="1"/>
  <c r="B208" i="33" a="1"/>
  <c r="R173" i="1"/>
  <c r="B191" i="33" a="1"/>
  <c r="R37" i="1"/>
  <c r="B148" i="33" a="1"/>
  <c r="B102" i="33" a="1"/>
  <c r="R156" i="1"/>
  <c r="R89" i="1"/>
  <c r="R50" i="1"/>
  <c r="B123" i="33" a="1"/>
  <c r="R176" i="1"/>
  <c r="B205" i="33" a="1"/>
  <c r="B42" i="33" a="1"/>
  <c r="B152" i="33" a="1"/>
  <c r="R207" i="1"/>
  <c r="R74" i="1"/>
  <c r="B86" i="33" a="1"/>
  <c r="R128" i="1"/>
  <c r="B84" i="33" a="1"/>
  <c r="B137" i="33" a="1"/>
  <c r="R16" i="1"/>
  <c r="B184" i="33" a="1"/>
  <c r="R199" i="1"/>
  <c r="B49" i="33" a="1"/>
  <c r="R84" i="1"/>
  <c r="R23" i="1"/>
  <c r="R141" i="1"/>
  <c r="R99" i="1"/>
  <c r="B29" i="33" a="1"/>
  <c r="B138" i="33" a="1"/>
  <c r="B200" i="33" a="1"/>
  <c r="B134" i="33" a="1"/>
  <c r="R56" i="1"/>
  <c r="R91" i="1"/>
  <c r="R121" i="1"/>
  <c r="R171" i="1"/>
  <c r="B151" i="33" a="1"/>
  <c r="B186" i="33" a="1"/>
  <c r="B110" i="33" a="1"/>
  <c r="B150" i="33" a="1"/>
  <c r="B41" i="33" a="1"/>
  <c r="R88" i="1"/>
  <c r="R200" i="1"/>
  <c r="B55" i="33" a="1"/>
  <c r="B35" i="33" a="1"/>
  <c r="R76" i="1"/>
  <c r="B103" i="33" a="1"/>
  <c r="B88" i="33" a="1"/>
  <c r="AS85" i="1"/>
  <c r="AS118" i="1"/>
  <c r="AS199" i="1"/>
  <c r="B183" i="33" a="1"/>
  <c r="R126" i="1"/>
  <c r="B194" i="33" a="1"/>
  <c r="B15" i="33" a="1"/>
  <c r="R83" i="1"/>
  <c r="B25" i="33" a="1"/>
  <c r="R142" i="1"/>
  <c r="R190" i="1"/>
  <c r="B94" i="33" a="1"/>
  <c r="B83" i="33" a="1"/>
  <c r="B26" i="33" a="1"/>
  <c r="B67" i="33" a="1"/>
  <c r="B104" i="33" a="1"/>
  <c r="R18" i="1"/>
  <c r="R179" i="1"/>
  <c r="R205" i="1"/>
  <c r="R61" i="1"/>
  <c r="B128" i="33" a="1"/>
  <c r="B81" i="33" a="1"/>
  <c r="B121" i="33" a="1"/>
  <c r="B118" i="33" a="1"/>
  <c r="B155" i="33" a="1"/>
  <c r="AS108" i="1"/>
  <c r="AS62" i="1"/>
  <c r="AS89" i="1"/>
  <c r="B36" i="33" a="1"/>
  <c r="B204" i="33" a="1"/>
  <c r="B198" i="33" a="1"/>
  <c r="R72" i="1"/>
  <c r="B46" i="33" a="1"/>
  <c r="R75" i="1"/>
  <c r="B65" i="33" a="1"/>
  <c r="R114" i="1"/>
  <c r="B111" i="33" a="1"/>
  <c r="R47" i="1"/>
  <c r="R67" i="1"/>
  <c r="R145" i="1"/>
  <c r="AS140" i="1"/>
  <c r="R160" i="1"/>
  <c r="AS185" i="1"/>
  <c r="R148" i="1"/>
  <c r="B24" i="33" a="1"/>
  <c r="R30" i="1"/>
  <c r="R187" i="1"/>
  <c r="B174" i="33" a="1"/>
  <c r="B93" i="33" a="1"/>
  <c r="B60" i="33" a="1"/>
  <c r="AS112" i="1"/>
  <c r="AS183" i="1"/>
  <c r="R143" i="1"/>
  <c r="B28" i="33" a="1"/>
  <c r="B34" i="33" a="1"/>
  <c r="R167" i="1"/>
  <c r="B130" i="33" a="1"/>
  <c r="B142" i="33" a="1"/>
  <c r="B126" i="33" a="1"/>
  <c r="R44" i="1"/>
  <c r="R157" i="1"/>
  <c r="R105" i="1"/>
  <c r="R213" i="1"/>
  <c r="R165" i="1"/>
  <c r="R102" i="1"/>
  <c r="B122" i="33" a="1"/>
  <c r="R98" i="1"/>
  <c r="R194" i="1"/>
  <c r="R180" i="1"/>
  <c r="B38" i="33" a="1"/>
  <c r="B73" i="33" a="1"/>
  <c r="B52" i="33" a="1"/>
  <c r="B47" i="33" a="1"/>
  <c r="R177" i="1"/>
  <c r="R93" i="1"/>
  <c r="R96" i="1"/>
  <c r="B23" i="33" a="1"/>
  <c r="B106" i="33" a="1"/>
  <c r="B193" i="33" a="1"/>
  <c r="R28" i="1"/>
  <c r="R94" i="1"/>
  <c r="B171" i="33" a="1"/>
  <c r="R26" i="1"/>
  <c r="R153" i="1"/>
  <c r="R111" i="1"/>
  <c r="B57" i="33" a="1"/>
  <c r="B161" i="33" a="1"/>
  <c r="B39" i="33" a="1"/>
  <c r="B75" i="33" a="1"/>
  <c r="B145" i="33" a="1"/>
  <c r="R109" i="1"/>
  <c r="R39" i="1"/>
  <c r="B105" i="33" a="1"/>
  <c r="R131" i="1"/>
  <c r="B56" i="33" a="1"/>
  <c r="B135" i="33" a="1"/>
  <c r="R66" i="1"/>
  <c r="B16" i="33" a="1"/>
  <c r="R81" i="1"/>
  <c r="AS93" i="1"/>
  <c r="AS167" i="1"/>
  <c r="AS131" i="1"/>
  <c r="R115" i="1"/>
  <c r="R186" i="1"/>
  <c r="B210" i="33" a="1"/>
  <c r="R52" i="1"/>
  <c r="B119" i="33" a="1"/>
  <c r="R163" i="1"/>
  <c r="B76" i="33" a="1"/>
  <c r="R162" i="1"/>
  <c r="B213" i="33" a="1"/>
  <c r="R101" i="1"/>
  <c r="R34" i="1"/>
  <c r="B143" i="33" a="1"/>
  <c r="B89" i="33" a="1"/>
  <c r="B27" i="33" a="1"/>
  <c r="B190" i="33" a="1"/>
  <c r="R71" i="1"/>
  <c r="B169" i="33" a="1"/>
  <c r="R174" i="1"/>
  <c r="R152" i="1"/>
  <c r="R59" i="1"/>
  <c r="B112" i="33" a="1"/>
  <c r="AS44" i="1"/>
  <c r="AS110" i="1"/>
  <c r="AS55" i="1"/>
  <c r="AS172" i="1"/>
  <c r="R104" i="1"/>
  <c r="B114" i="33" a="1"/>
  <c r="B72" i="33" a="1"/>
  <c r="R27" i="1"/>
  <c r="R57" i="1"/>
  <c r="R17" i="1"/>
  <c r="B87" i="33" a="1"/>
  <c r="B66" i="33" a="1"/>
  <c r="R113" i="1"/>
  <c r="R48" i="1"/>
  <c r="R211" i="1"/>
  <c r="AS158" i="1"/>
  <c r="AS96" i="1"/>
  <c r="B206" i="33" a="1"/>
  <c r="AS109" i="1"/>
  <c r="B172" i="33" a="1"/>
  <c r="B101" i="33" a="1"/>
  <c r="B54" i="33" a="1"/>
  <c r="R15" i="1"/>
  <c r="R97" i="1"/>
  <c r="B199" i="33" a="1"/>
  <c r="B48" i="33" a="1"/>
  <c r="AS50" i="1"/>
  <c r="AS81" i="1"/>
  <c r="AS147" i="1"/>
  <c r="AS47" i="1"/>
  <c r="B108" i="33" a="1"/>
  <c r="B153" i="33" a="1"/>
  <c r="R182" i="1"/>
  <c r="B147" i="33" a="1"/>
  <c r="B125" i="33" a="1"/>
  <c r="AS27" i="1"/>
  <c r="AS114" i="1"/>
  <c r="AS128" i="1"/>
  <c r="AS97" i="1"/>
  <c r="AS113" i="1"/>
  <c r="AS191" i="1"/>
  <c r="AS193" i="1"/>
  <c r="B100" i="33" a="1"/>
  <c r="B160" i="33" a="1"/>
  <c r="AS143" i="1"/>
  <c r="R181" i="1"/>
  <c r="R146" i="1"/>
  <c r="R80" i="1"/>
  <c r="B74" i="33" a="1"/>
  <c r="AS208" i="1"/>
  <c r="R87" i="1"/>
  <c r="R195" i="1"/>
  <c r="R155" i="1"/>
  <c r="R120" i="1"/>
  <c r="R132" i="1"/>
  <c r="B195" i="33" a="1"/>
  <c r="B132" i="33" a="1"/>
  <c r="B32" i="33" a="1"/>
  <c r="R129" i="1"/>
  <c r="R144" i="1"/>
  <c r="R31" i="1"/>
  <c r="B31" i="33" a="1"/>
  <c r="AS88" i="1"/>
  <c r="AS190" i="1"/>
  <c r="B79" i="33" a="1"/>
  <c r="R130" i="1"/>
  <c r="R210" i="1"/>
  <c r="R209" i="1"/>
  <c r="B96" i="33" a="1"/>
  <c r="B163" i="33" a="1"/>
  <c r="AS111" i="1"/>
  <c r="B92" i="33" a="1"/>
  <c r="B99" i="33" a="1"/>
  <c r="AS70" i="1"/>
  <c r="AS94" i="1"/>
  <c r="AS162" i="1"/>
  <c r="AS45" i="1"/>
  <c r="B202" i="33" a="1"/>
  <c r="R95" i="1"/>
  <c r="R90" i="1"/>
  <c r="R192" i="1"/>
  <c r="AS37" i="1"/>
  <c r="AS171" i="1"/>
  <c r="AS134" i="1"/>
  <c r="AS151" i="1"/>
  <c r="AS66" i="1"/>
  <c r="AS91" i="1"/>
  <c r="AS205" i="1"/>
  <c r="AS104" i="1"/>
  <c r="AS195" i="1"/>
  <c r="B144" i="33" a="1"/>
  <c r="AS141" i="1"/>
  <c r="R86" i="1"/>
  <c r="R204" i="1"/>
  <c r="B136" i="33" a="1"/>
  <c r="B63" i="33" a="1"/>
  <c r="B158" i="33" a="1"/>
  <c r="B156" i="33" a="1"/>
  <c r="R178" i="1"/>
  <c r="AS204" i="1"/>
  <c r="B168" i="33" a="1"/>
  <c r="R188" i="1"/>
  <c r="B58" i="33" a="1"/>
  <c r="B209" i="33" a="1"/>
  <c r="B146" i="33" a="1"/>
  <c r="AS189" i="1"/>
  <c r="B19" i="33" a="1"/>
  <c r="R33" i="1"/>
  <c r="B170" i="33" a="1"/>
  <c r="R212" i="1"/>
  <c r="AS178" i="1"/>
  <c r="B120" i="33" a="1"/>
  <c r="AS72" i="1"/>
  <c r="R202" i="1"/>
  <c r="R197" i="1"/>
  <c r="AS197" i="1"/>
  <c r="AS142" i="1"/>
  <c r="AS207" i="1"/>
  <c r="AS144" i="1"/>
  <c r="AS126" i="1"/>
  <c r="B17" i="33" a="1"/>
  <c r="B197" i="33" a="1"/>
  <c r="R170" i="1"/>
  <c r="AS100" i="1"/>
  <c r="AS176" i="1"/>
  <c r="AS150" i="1"/>
  <c r="AS152" i="1"/>
  <c r="AS31" i="1"/>
  <c r="AS182" i="1"/>
  <c r="R82" i="1"/>
  <c r="AS43" i="1"/>
  <c r="AS61" i="1"/>
  <c r="AS132" i="1"/>
  <c r="B98" i="33" a="1"/>
  <c r="AS68" i="1"/>
  <c r="R51" i="1"/>
  <c r="R123" i="1"/>
  <c r="B37" i="33" a="1"/>
  <c r="B77" i="33" a="1"/>
  <c r="B141" i="33" a="1"/>
  <c r="R206" i="1"/>
  <c r="R138" i="1"/>
  <c r="AS102" i="1"/>
  <c r="R159" i="1"/>
  <c r="B196" i="33" a="1"/>
  <c r="B82" i="33" a="1"/>
  <c r="R78" i="1"/>
  <c r="R201" i="1"/>
  <c r="AS164" i="1"/>
  <c r="R49" i="1"/>
  <c r="R107" i="1"/>
  <c r="B91" i="33" a="1"/>
  <c r="AS52" i="1"/>
  <c r="R19" i="1"/>
  <c r="B176" i="33" a="1"/>
  <c r="AS98" i="1"/>
  <c r="B149" i="33" a="1"/>
  <c r="R36" i="1"/>
  <c r="AS56" i="1"/>
  <c r="AS101" i="1"/>
  <c r="AS130" i="1"/>
  <c r="B201" i="33" a="1"/>
  <c r="AS54" i="1"/>
  <c r="R58" i="1"/>
  <c r="B85" i="33" a="1"/>
  <c r="R53" i="1"/>
  <c r="AS51" i="1"/>
  <c r="AS69" i="1"/>
  <c r="AS179" i="1"/>
  <c r="AS28" i="1"/>
  <c r="AS48" i="1"/>
  <c r="R161" i="1"/>
  <c r="AS124" i="1"/>
  <c r="AS79" i="1"/>
  <c r="B203" i="33" a="1"/>
  <c r="R125" i="1"/>
  <c r="AS105" i="1"/>
  <c r="B180" i="33" a="1"/>
  <c r="R42" i="1"/>
  <c r="R103" i="1"/>
  <c r="R41" i="1"/>
  <c r="B177" i="33" a="1"/>
  <c r="B64" i="33" a="1"/>
  <c r="AS169" i="1"/>
  <c r="R168" i="1"/>
  <c r="B159" i="33" a="1"/>
  <c r="R64" i="1"/>
  <c r="R127" i="1"/>
  <c r="R149" i="1"/>
  <c r="B139" i="33" a="1"/>
  <c r="AS188" i="1"/>
  <c r="R92" i="1"/>
  <c r="B45" i="33" a="1"/>
  <c r="R106" i="1"/>
  <c r="R38" i="1"/>
  <c r="R73" i="1"/>
  <c r="B182" i="33" a="1"/>
  <c r="R60" i="1"/>
  <c r="B167" i="33" a="1"/>
  <c r="B113" i="33" a="1"/>
  <c r="AS117" i="1"/>
  <c r="AS165" i="1"/>
  <c r="AS57" i="1"/>
  <c r="AS136" i="1"/>
  <c r="B53" i="33" a="1"/>
  <c r="AS138" i="1"/>
  <c r="R63" i="1"/>
  <c r="R139" i="1"/>
  <c r="R119" i="1"/>
  <c r="AS73" i="1"/>
  <c r="AS194" i="1"/>
  <c r="AS180" i="1"/>
  <c r="AS200" i="1"/>
  <c r="AS121" i="1"/>
  <c r="AS133" i="1"/>
  <c r="AS17" i="1"/>
  <c r="AS123" i="1"/>
  <c r="AS33" i="1"/>
  <c r="R40" i="1"/>
  <c r="AS36" i="1"/>
  <c r="AS90" i="1"/>
  <c r="AS125" i="1"/>
  <c r="AS211" i="1"/>
  <c r="AS163" i="1"/>
  <c r="AS34" i="1"/>
  <c r="AS148" i="1"/>
  <c r="AS116" i="1"/>
  <c r="AS80" i="1"/>
  <c r="AS58" i="1"/>
  <c r="AS18" i="1"/>
  <c r="AS181" i="1"/>
  <c r="AS19" i="1"/>
  <c r="AS137" i="1"/>
  <c r="AS16" i="1"/>
  <c r="AS145" i="1"/>
  <c r="AS77" i="1"/>
  <c r="AS201" i="1"/>
  <c r="AS166" i="1"/>
  <c r="AS95" i="1"/>
  <c r="AS170" i="1"/>
  <c r="AS173" i="1"/>
  <c r="AS60" i="1"/>
  <c r="AS192" i="1"/>
  <c r="AS139" i="1"/>
  <c r="AS160" i="1"/>
  <c r="AS30" i="1"/>
  <c r="AS209" i="1"/>
  <c r="AS75" i="1"/>
  <c r="AS59" i="1"/>
  <c r="AS174" i="1"/>
  <c r="AS15" i="1"/>
  <c r="AS146" i="1"/>
  <c r="AS63" i="1"/>
  <c r="AS161" i="1"/>
  <c r="AS65" i="1"/>
  <c r="AS49" i="1"/>
  <c r="AS210" i="1"/>
  <c r="AS129" i="1"/>
  <c r="AS203" i="1"/>
  <c r="AS202" i="1"/>
  <c r="AS53" i="1"/>
  <c r="B14" i="33" a="1"/>
  <c r="R14" i="1"/>
  <c r="AG40" i="1" l="1" a="1"/>
  <c r="AG40" i="1" s="1"/>
  <c r="AJ40" i="1" s="1" a="1"/>
  <c r="AJ40" i="1" s="1"/>
  <c r="AR40" i="1" s="1"/>
  <c r="AG119" i="1" a="1"/>
  <c r="AG119" i="1" s="1"/>
  <c r="AG139" i="1" a="1"/>
  <c r="AG139" i="1" s="1"/>
  <c r="AG63" i="1" a="1"/>
  <c r="AG63" i="1" s="1"/>
  <c r="B53" i="33"/>
  <c r="B113" i="33"/>
  <c r="B167" i="33"/>
  <c r="AG60" i="1" a="1"/>
  <c r="AG60" i="1" s="1"/>
  <c r="B182" i="33"/>
  <c r="AG73" i="1" a="1"/>
  <c r="AG73" i="1" s="1"/>
  <c r="AG38" i="1" a="1"/>
  <c r="AG106" i="1" a="1"/>
  <c r="AG106" i="1" s="1"/>
  <c r="B45" i="33"/>
  <c r="AG92" i="1" a="1"/>
  <c r="AG92" i="1" s="1"/>
  <c r="B139" i="33"/>
  <c r="AG149" i="1" a="1"/>
  <c r="AG149" i="1" s="1"/>
  <c r="AG127" i="1" a="1"/>
  <c r="AG127" i="1" s="1"/>
  <c r="AG64" i="1" a="1"/>
  <c r="AG64" i="1" s="1"/>
  <c r="B159" i="33"/>
  <c r="AG168" i="1" a="1"/>
  <c r="AG168" i="1" s="1"/>
  <c r="B64" i="33"/>
  <c r="B177" i="33"/>
  <c r="AG41" i="1" a="1"/>
  <c r="AG41" i="1" s="1"/>
  <c r="AG103" i="1" a="1"/>
  <c r="AG103" i="1" s="1"/>
  <c r="AG42" i="1" a="1"/>
  <c r="AG42" i="1" s="1"/>
  <c r="B180" i="33"/>
  <c r="AG125" i="1" a="1"/>
  <c r="AG125" i="1" s="1"/>
  <c r="B203" i="33"/>
  <c r="AG161" i="1" a="1"/>
  <c r="AG161" i="1" s="1"/>
  <c r="AG53" i="1" a="1"/>
  <c r="AG53" i="1" s="1"/>
  <c r="AJ53" i="1" s="1" a="1"/>
  <c r="AJ53" i="1" s="1"/>
  <c r="AR53" i="1" s="1"/>
  <c r="B85" i="33"/>
  <c r="AG58" i="1" a="1"/>
  <c r="AG58" i="1" s="1"/>
  <c r="B201" i="33"/>
  <c r="AG36" i="1" a="1"/>
  <c r="AG36" i="1" s="1"/>
  <c r="AH36" i="1" s="1"/>
  <c r="B149" i="33"/>
  <c r="B176" i="33"/>
  <c r="AG19" i="1" a="1"/>
  <c r="AG19" i="1" s="1"/>
  <c r="AI19" i="1" s="1"/>
  <c r="B91" i="33"/>
  <c r="AG107" i="1" a="1"/>
  <c r="AG107" i="1" s="1"/>
  <c r="AG49" i="1" a="1"/>
  <c r="AG49" i="1" s="1"/>
  <c r="AG201" i="1" a="1"/>
  <c r="AG201" i="1" s="1"/>
  <c r="AG78" i="1" a="1"/>
  <c r="AG78" i="1" s="1"/>
  <c r="B82" i="33"/>
  <c r="B196" i="33"/>
  <c r="AG159" i="1" a="1"/>
  <c r="AG159" i="1" s="1"/>
  <c r="AG138" i="1" a="1"/>
  <c r="AG138" i="1" s="1"/>
  <c r="AG206" i="1" a="1"/>
  <c r="AG206" i="1" s="1"/>
  <c r="B141" i="33"/>
  <c r="B77" i="33"/>
  <c r="B37" i="33"/>
  <c r="AG123" i="1" a="1"/>
  <c r="AG123" i="1" s="1"/>
  <c r="AG51" i="1" a="1"/>
  <c r="AG51" i="1" s="1"/>
  <c r="B14" i="33"/>
  <c r="B98" i="33"/>
  <c r="AG82" i="1" a="1"/>
  <c r="AG82" i="1" s="1"/>
  <c r="AG170" i="1" a="1"/>
  <c r="AG170" i="1" s="1"/>
  <c r="AJ170" i="1" s="1" a="1"/>
  <c r="AJ170" i="1" s="1"/>
  <c r="AR170" i="1" s="1"/>
  <c r="B197" i="33"/>
  <c r="B17" i="33"/>
  <c r="AG197" i="1" a="1"/>
  <c r="AG197" i="1" s="1"/>
  <c r="AG202" i="1" a="1"/>
  <c r="AG202" i="1" s="1"/>
  <c r="B120" i="33"/>
  <c r="AG212" i="1" a="1"/>
  <c r="AG212" i="1" s="1"/>
  <c r="B170" i="33"/>
  <c r="AG33" i="1" a="1"/>
  <c r="AG33" i="1" s="1"/>
  <c r="AH33" i="1" s="1"/>
  <c r="B19" i="33"/>
  <c r="B146" i="33"/>
  <c r="B209" i="33"/>
  <c r="B58" i="33"/>
  <c r="AG188" i="1" a="1"/>
  <c r="AG188" i="1" s="1"/>
  <c r="AI188" i="1" s="1"/>
  <c r="B168" i="33"/>
  <c r="AG178" i="1" a="1"/>
  <c r="AG178" i="1" s="1"/>
  <c r="B156" i="33"/>
  <c r="B158" i="33"/>
  <c r="B63" i="33"/>
  <c r="B136" i="33"/>
  <c r="AG204" i="1" a="1"/>
  <c r="AG204" i="1" s="1"/>
  <c r="AG86" i="1" a="1"/>
  <c r="AG86" i="1" s="1"/>
  <c r="B144" i="33"/>
  <c r="AG192" i="1" a="1"/>
  <c r="AG192" i="1" s="1"/>
  <c r="AG90" i="1" a="1"/>
  <c r="AG90" i="1" s="1"/>
  <c r="AG95" i="1" a="1"/>
  <c r="AG95" i="1" s="1"/>
  <c r="B202" i="33"/>
  <c r="B99" i="33"/>
  <c r="B92" i="33"/>
  <c r="B163" i="33"/>
  <c r="B96" i="33"/>
  <c r="AG209" i="1" a="1"/>
  <c r="AG209" i="1" s="1"/>
  <c r="AG210" i="1" a="1"/>
  <c r="AG210" i="1" s="1"/>
  <c r="AG130" i="1" a="1"/>
  <c r="AG130" i="1" s="1"/>
  <c r="B79" i="33"/>
  <c r="B31" i="33"/>
  <c r="AG31" i="1" a="1"/>
  <c r="AG31" i="1" s="1"/>
  <c r="AH31" i="1" s="1"/>
  <c r="AG144" i="1" a="1"/>
  <c r="AG144" i="1" s="1"/>
  <c r="AG129" i="1" a="1"/>
  <c r="AG129" i="1" s="1"/>
  <c r="B32" i="33"/>
  <c r="B132" i="33"/>
  <c r="B195" i="33"/>
  <c r="AG132" i="1" a="1"/>
  <c r="AG132" i="1" s="1"/>
  <c r="AG120" i="1" a="1"/>
  <c r="AG120" i="1" s="1"/>
  <c r="AG155" i="1" a="1"/>
  <c r="AG155" i="1" s="1"/>
  <c r="AG195" i="1" a="1"/>
  <c r="AG195" i="1" s="1"/>
  <c r="AG87" i="1" a="1"/>
  <c r="AG87" i="1" s="1"/>
  <c r="B74" i="33"/>
  <c r="AG80" i="1" a="1"/>
  <c r="AG80" i="1" s="1"/>
  <c r="AI80" i="1" s="1"/>
  <c r="AG146" i="1" a="1"/>
  <c r="AG146" i="1" s="1"/>
  <c r="AG181" i="1" a="1"/>
  <c r="AG181" i="1" s="1"/>
  <c r="B160" i="33"/>
  <c r="B100" i="33"/>
  <c r="B125" i="33"/>
  <c r="B147" i="33"/>
  <c r="AG182" i="1" a="1"/>
  <c r="AG182" i="1" s="1"/>
  <c r="B153" i="33"/>
  <c r="B108" i="33"/>
  <c r="B48" i="33"/>
  <c r="B199" i="33"/>
  <c r="AG97" i="1" a="1"/>
  <c r="AG97" i="1" s="1"/>
  <c r="AH97" i="1" s="1"/>
  <c r="AG15" i="1" a="1"/>
  <c r="AG15" i="1" s="1"/>
  <c r="B54" i="33"/>
  <c r="B101" i="33"/>
  <c r="B172" i="33"/>
  <c r="B206" i="33"/>
  <c r="AG211" i="1" a="1"/>
  <c r="AG211" i="1" s="1"/>
  <c r="AG48" i="1" a="1"/>
  <c r="AG48" i="1" s="1"/>
  <c r="AG113" i="1" a="1"/>
  <c r="AG113" i="1" s="1"/>
  <c r="B66" i="33"/>
  <c r="B87" i="33"/>
  <c r="AG17" i="1" a="1"/>
  <c r="AG17" i="1" s="1"/>
  <c r="AH17" i="1" s="1"/>
  <c r="AG57" i="1" a="1"/>
  <c r="AG57" i="1" s="1"/>
  <c r="AG27" i="1" a="1"/>
  <c r="AG27" i="1" s="1"/>
  <c r="AH27" i="1" s="1"/>
  <c r="B72" i="33"/>
  <c r="B114" i="33"/>
  <c r="AG104" i="1" a="1"/>
  <c r="AG104" i="1" s="1"/>
  <c r="B112" i="33"/>
  <c r="AG59" i="1" a="1"/>
  <c r="AG59" i="1" s="1"/>
  <c r="AG152" i="1" a="1"/>
  <c r="AG152" i="1" s="1"/>
  <c r="AG174" i="1" a="1"/>
  <c r="AG174" i="1" s="1"/>
  <c r="B169" i="33"/>
  <c r="AG71" i="1" a="1"/>
  <c r="AG71" i="1" s="1"/>
  <c r="B190" i="33"/>
  <c r="B27" i="33"/>
  <c r="B89" i="33"/>
  <c r="B143" i="33"/>
  <c r="AG34" i="1" a="1"/>
  <c r="AG34" i="1" s="1"/>
  <c r="AH34" i="1" s="1"/>
  <c r="AG101" i="1" a="1"/>
  <c r="AG101" i="1" s="1"/>
  <c r="B213" i="33"/>
  <c r="AG162" i="1" a="1"/>
  <c r="AG162" i="1" s="1"/>
  <c r="B76" i="33"/>
  <c r="AG163" i="1" a="1"/>
  <c r="AG163" i="1" s="1"/>
  <c r="AI163" i="1" s="1"/>
  <c r="B119" i="33"/>
  <c r="AG52" i="1" a="1"/>
  <c r="AG52" i="1" s="1"/>
  <c r="B210" i="33"/>
  <c r="AG186" i="1" a="1"/>
  <c r="AG186" i="1" s="1"/>
  <c r="AG115" i="1" a="1"/>
  <c r="AG115" i="1" s="1"/>
  <c r="AG81" i="1" a="1"/>
  <c r="AG81" i="1" s="1"/>
  <c r="B16" i="33"/>
  <c r="AG66" i="1" a="1"/>
  <c r="AG66" i="1" s="1"/>
  <c r="B135" i="33"/>
  <c r="B56" i="33"/>
  <c r="AG131" i="1" a="1"/>
  <c r="AG131" i="1" s="1"/>
  <c r="B105" i="33"/>
  <c r="AG39" i="1" a="1"/>
  <c r="AG39" i="1" s="1"/>
  <c r="AG109" i="1" a="1"/>
  <c r="AG109" i="1" s="1"/>
  <c r="B145" i="33"/>
  <c r="B75" i="33"/>
  <c r="B39" i="33"/>
  <c r="B161" i="33"/>
  <c r="B57" i="33"/>
  <c r="AG111" i="1" a="1"/>
  <c r="AG111" i="1" s="1"/>
  <c r="AG153" i="1" a="1"/>
  <c r="AG153" i="1" s="1"/>
  <c r="AG26" i="1" a="1"/>
  <c r="AG26" i="1" s="1"/>
  <c r="B171" i="33"/>
  <c r="AG94" i="1" a="1"/>
  <c r="AG94" i="1" s="1"/>
  <c r="AG28" i="1" a="1"/>
  <c r="AG28" i="1" s="1"/>
  <c r="AH28" i="1" s="1"/>
  <c r="B193" i="33"/>
  <c r="B106" i="33"/>
  <c r="B23" i="33"/>
  <c r="AG96" i="1" a="1"/>
  <c r="AG96" i="1" s="1"/>
  <c r="AG93" i="1" a="1"/>
  <c r="AG93" i="1" s="1"/>
  <c r="AG177" i="1" a="1"/>
  <c r="AG177" i="1" s="1"/>
  <c r="B47" i="33"/>
  <c r="B52" i="33"/>
  <c r="B73" i="33"/>
  <c r="B38" i="33"/>
  <c r="AG180" i="1" a="1"/>
  <c r="AG180" i="1" s="1"/>
  <c r="AG194" i="1" a="1"/>
  <c r="AG194" i="1" s="1"/>
  <c r="AG98" i="1" a="1"/>
  <c r="AG98" i="1" s="1"/>
  <c r="B122" i="33"/>
  <c r="AG102" i="1" a="1"/>
  <c r="AG102" i="1" s="1"/>
  <c r="AG165" i="1" a="1"/>
  <c r="AG165" i="1" s="1"/>
  <c r="AJ165" i="1" s="1" a="1"/>
  <c r="AJ165" i="1" s="1"/>
  <c r="AR165" i="1" s="1"/>
  <c r="AG213" i="1" a="1"/>
  <c r="AG213" i="1" s="1"/>
  <c r="AJ213" i="1" s="1" a="1"/>
  <c r="AJ213" i="1" s="1"/>
  <c r="AG105" i="1" a="1"/>
  <c r="AG105" i="1" s="1"/>
  <c r="AH105" i="1" s="1"/>
  <c r="AG157" i="1" a="1"/>
  <c r="AG157" i="1" s="1"/>
  <c r="AI157" i="1" s="1"/>
  <c r="AG44" i="1" a="1"/>
  <c r="AG44" i="1" s="1"/>
  <c r="AH44" i="1" s="1"/>
  <c r="B126" i="33"/>
  <c r="B142" i="33"/>
  <c r="B130" i="33"/>
  <c r="AG167" i="1" a="1"/>
  <c r="AG167" i="1" s="1"/>
  <c r="AI167" i="1" s="1"/>
  <c r="B34" i="33"/>
  <c r="B28" i="33"/>
  <c r="AG143" i="1" a="1"/>
  <c r="AG143" i="1" s="1"/>
  <c r="B60" i="33"/>
  <c r="B93" i="33"/>
  <c r="B174" i="33"/>
  <c r="AG187" i="1" a="1"/>
  <c r="AG187" i="1" s="1"/>
  <c r="AG30" i="1" a="1"/>
  <c r="AG30" i="1" s="1"/>
  <c r="B24" i="33"/>
  <c r="AG148" i="1" a="1"/>
  <c r="AG148" i="1" s="1"/>
  <c r="AJ148" i="1" s="1" a="1"/>
  <c r="AJ148" i="1" s="1"/>
  <c r="AR148" i="1" s="1"/>
  <c r="AG160" i="1" a="1"/>
  <c r="AG160" i="1" s="1"/>
  <c r="AG145" i="1" a="1"/>
  <c r="AG145" i="1" s="1"/>
  <c r="AG67" i="1" a="1"/>
  <c r="AG67" i="1" s="1"/>
  <c r="AG47" i="1" a="1"/>
  <c r="AG47" i="1" s="1"/>
  <c r="B111" i="33"/>
  <c r="AG114" i="1" a="1"/>
  <c r="AG114" i="1" s="1"/>
  <c r="B65" i="33"/>
  <c r="AG75" i="1" a="1"/>
  <c r="AG75" i="1" s="1"/>
  <c r="B46" i="33"/>
  <c r="AG72" i="1" a="1"/>
  <c r="AG72" i="1" s="1"/>
  <c r="B198" i="33"/>
  <c r="B204" i="33"/>
  <c r="B36" i="33"/>
  <c r="B155" i="33"/>
  <c r="B118" i="33"/>
  <c r="B121" i="33"/>
  <c r="B81" i="33"/>
  <c r="B128" i="33"/>
  <c r="AG61" i="1" a="1"/>
  <c r="AG61" i="1" s="1"/>
  <c r="AG205" i="1" a="1"/>
  <c r="AG205" i="1" s="1"/>
  <c r="AG179" i="1" a="1"/>
  <c r="AG179" i="1" s="1"/>
  <c r="AH179" i="1" s="1"/>
  <c r="AG18" i="1" a="1"/>
  <c r="AG18" i="1" s="1"/>
  <c r="B104" i="33"/>
  <c r="B67" i="33"/>
  <c r="B26" i="33"/>
  <c r="B83" i="33"/>
  <c r="B94" i="33"/>
  <c r="AG190" i="1" a="1"/>
  <c r="AG190" i="1" s="1"/>
  <c r="AI190" i="1" s="1"/>
  <c r="AG142" i="1" a="1"/>
  <c r="AG142" i="1" s="1"/>
  <c r="AI142" i="1" s="1"/>
  <c r="B25" i="33"/>
  <c r="AG83" i="1" a="1"/>
  <c r="AG83" i="1" s="1"/>
  <c r="B15" i="33"/>
  <c r="B194" i="33"/>
  <c r="AG126" i="1" a="1"/>
  <c r="AG126" i="1" s="1"/>
  <c r="B183" i="33"/>
  <c r="B88" i="33"/>
  <c r="B103" i="33"/>
  <c r="AG76" i="1" a="1"/>
  <c r="AG76" i="1" s="1"/>
  <c r="B35" i="33"/>
  <c r="B55" i="33"/>
  <c r="AG200" i="1" a="1"/>
  <c r="AG200" i="1" s="1"/>
  <c r="AG88" i="1" a="1"/>
  <c r="AG88" i="1" s="1"/>
  <c r="B41" i="33"/>
  <c r="B150" i="33"/>
  <c r="B110" i="33"/>
  <c r="B186" i="33"/>
  <c r="B151" i="33"/>
  <c r="AG171" i="1" a="1"/>
  <c r="AG171" i="1" s="1"/>
  <c r="AG121" i="1" a="1"/>
  <c r="AG121" i="1" s="1"/>
  <c r="AI121" i="1" s="1"/>
  <c r="AG91" i="1" a="1"/>
  <c r="AG91" i="1" s="1"/>
  <c r="AG56" i="1" a="1"/>
  <c r="AG56" i="1" s="1"/>
  <c r="B134" i="33"/>
  <c r="B200" i="33"/>
  <c r="B138" i="33"/>
  <c r="B29" i="33"/>
  <c r="AG99" i="1" a="1"/>
  <c r="AG99" i="1" s="1"/>
  <c r="AG141" i="1" a="1"/>
  <c r="AG141" i="1" s="1"/>
  <c r="AG23" i="1" a="1"/>
  <c r="AG23" i="1" s="1"/>
  <c r="AG84" i="1" a="1"/>
  <c r="AG84" i="1" s="1"/>
  <c r="B49" i="33"/>
  <c r="AG199" i="1" a="1"/>
  <c r="AG199" i="1" s="1"/>
  <c r="B184" i="33"/>
  <c r="AG16" i="1" a="1"/>
  <c r="AG16" i="1" s="1"/>
  <c r="AI16" i="1" s="1"/>
  <c r="B137" i="33"/>
  <c r="B84" i="33"/>
  <c r="AG128" i="1" a="1"/>
  <c r="AG128" i="1" s="1"/>
  <c r="AJ128" i="1" s="1" a="1"/>
  <c r="AJ128" i="1" s="1"/>
  <c r="AR128" i="1" s="1"/>
  <c r="B86" i="33"/>
  <c r="AG74" i="1" a="1"/>
  <c r="AG74" i="1" s="1"/>
  <c r="AG207" i="1" a="1"/>
  <c r="AG207" i="1" s="1"/>
  <c r="B152" i="33"/>
  <c r="B42" i="33"/>
  <c r="B205" i="33"/>
  <c r="AG176" i="1" a="1"/>
  <c r="AG176" i="1" s="1"/>
  <c r="B123" i="33"/>
  <c r="AG50" i="1" a="1"/>
  <c r="AG50" i="1" s="1"/>
  <c r="AG89" i="1" a="1"/>
  <c r="AG89" i="1" s="1"/>
  <c r="AG156" i="1" a="1"/>
  <c r="AG156" i="1" s="1"/>
  <c r="B102" i="33"/>
  <c r="B148" i="33"/>
  <c r="AG37" i="1" a="1"/>
  <c r="AG37" i="1" s="1"/>
  <c r="AH37" i="1" s="1"/>
  <c r="B191" i="33"/>
  <c r="AG173" i="1" a="1"/>
  <c r="AG173" i="1" s="1"/>
  <c r="B208" i="33"/>
  <c r="B127" i="33"/>
  <c r="AG137" i="1" a="1"/>
  <c r="AG137" i="1" s="1"/>
  <c r="B212" i="33"/>
  <c r="AG54" i="1" a="1"/>
  <c r="AG54" i="1" s="1"/>
  <c r="AG198" i="1" a="1"/>
  <c r="AG198" i="1" s="1"/>
  <c r="AG116" i="1" a="1"/>
  <c r="AG116" i="1" s="1"/>
  <c r="B18" i="33"/>
  <c r="AG45" i="1" a="1"/>
  <c r="AG45" i="1" s="1"/>
  <c r="AH45" i="1" s="1"/>
  <c r="B51" i="33"/>
  <c r="B173" i="33"/>
  <c r="B78" i="33"/>
  <c r="B133" i="33"/>
  <c r="B189" i="33"/>
  <c r="AG112" i="1" a="1"/>
  <c r="AG112" i="1" s="1"/>
  <c r="B59" i="33"/>
  <c r="AG77" i="1" a="1"/>
  <c r="AG77" i="1" s="1"/>
  <c r="AG65" i="1" a="1"/>
  <c r="AG65" i="1" s="1"/>
  <c r="B30" i="33"/>
  <c r="AG70" i="1" a="1"/>
  <c r="AG70" i="1" s="1"/>
  <c r="B187" i="33"/>
  <c r="B116" i="33"/>
  <c r="AG117" i="1" a="1"/>
  <c r="AG117" i="1" s="1"/>
  <c r="B162" i="33"/>
  <c r="B90" i="33"/>
  <c r="B140" i="33"/>
  <c r="B43" i="33"/>
  <c r="B179" i="33"/>
  <c r="B181" i="33"/>
  <c r="B164" i="33"/>
  <c r="AG68" i="1" a="1"/>
  <c r="AG68" i="1" s="1"/>
  <c r="B178" i="33"/>
  <c r="B175" i="33"/>
  <c r="AG203" i="1" a="1"/>
  <c r="AG203" i="1" s="1"/>
  <c r="AG43" i="1" a="1"/>
  <c r="AG43" i="1" s="1"/>
  <c r="AH43" i="1" s="1"/>
  <c r="AG193" i="1" a="1"/>
  <c r="AG193" i="1" s="1"/>
  <c r="B165" i="33"/>
  <c r="AG172" i="1" a="1"/>
  <c r="AG172" i="1" s="1"/>
  <c r="B21" i="33"/>
  <c r="AG166" i="1" a="1"/>
  <c r="AG166" i="1" s="1"/>
  <c r="B97" i="33"/>
  <c r="AG110" i="1" a="1"/>
  <c r="AG110" i="1" s="1"/>
  <c r="AG183" i="1" a="1"/>
  <c r="AG183" i="1" s="1"/>
  <c r="AG20" i="1" a="1"/>
  <c r="AG20" i="1" s="1"/>
  <c r="AG164" i="1" a="1"/>
  <c r="AG164" i="1" s="1"/>
  <c r="B44" i="33"/>
  <c r="AG69" i="1" a="1"/>
  <c r="AG69" i="1" s="1"/>
  <c r="B129" i="33"/>
  <c r="B117" i="33"/>
  <c r="AG175" i="1" a="1"/>
  <c r="AG175" i="1" s="1"/>
  <c r="B69" i="33"/>
  <c r="B80" i="33"/>
  <c r="B154" i="33"/>
  <c r="B211" i="33"/>
  <c r="AG189" i="1" a="1"/>
  <c r="AG189" i="1" s="1"/>
  <c r="AG25" i="1" a="1"/>
  <c r="AG25" i="1" s="1"/>
  <c r="B131" i="33"/>
  <c r="AG79" i="1" a="1"/>
  <c r="AG79" i="1" s="1"/>
  <c r="AG21" i="1" a="1"/>
  <c r="AG21" i="1" s="1"/>
  <c r="AI21" i="1" s="1"/>
  <c r="B50" i="33"/>
  <c r="AG151" i="1" a="1"/>
  <c r="AG151" i="1" s="1"/>
  <c r="AG85" i="1" a="1"/>
  <c r="AG85" i="1" s="1"/>
  <c r="AG134" i="1" a="1"/>
  <c r="AG134" i="1" s="1"/>
  <c r="AG196" i="1" a="1"/>
  <c r="AG196" i="1" s="1"/>
  <c r="AG150" i="1" a="1"/>
  <c r="AG150" i="1" s="1"/>
  <c r="AG133" i="1" a="1"/>
  <c r="AG133" i="1" s="1"/>
  <c r="B61" i="33"/>
  <c r="AG169" i="1" a="1"/>
  <c r="AG169" i="1" s="1"/>
  <c r="AG136" i="1" a="1"/>
  <c r="AG136" i="1" s="1"/>
  <c r="AG208" i="1" a="1"/>
  <c r="AG208" i="1" s="1"/>
  <c r="AG32" i="1" a="1"/>
  <c r="AG32" i="1" s="1"/>
  <c r="AH32" i="1" s="1"/>
  <c r="B71" i="33"/>
  <c r="AG100" i="1" a="1"/>
  <c r="AG100" i="1" s="1"/>
  <c r="AG124" i="1" a="1"/>
  <c r="AG124" i="1" s="1"/>
  <c r="AG191" i="1" a="1"/>
  <c r="AG191" i="1" s="1"/>
  <c r="B20" i="33"/>
  <c r="B157" i="33"/>
  <c r="AG122" i="1" a="1"/>
  <c r="AG122" i="1" s="1"/>
  <c r="B115" i="33"/>
  <c r="B188" i="33"/>
  <c r="B185" i="33"/>
  <c r="B124" i="33"/>
  <c r="B95" i="33"/>
  <c r="B22" i="33"/>
  <c r="AG55" i="1" a="1"/>
  <c r="AG55" i="1" s="1"/>
  <c r="AG140" i="1" a="1"/>
  <c r="AG140" i="1" s="1"/>
  <c r="AG24" i="1" a="1"/>
  <c r="AG24" i="1" s="1"/>
  <c r="AI24" i="1" s="1"/>
  <c r="AG184" i="1" a="1"/>
  <c r="AG184" i="1" s="1"/>
  <c r="AI184" i="1" s="1"/>
  <c r="B192" i="33"/>
  <c r="AG147" i="1" a="1"/>
  <c r="AG147" i="1" s="1"/>
  <c r="AI147" i="1" s="1"/>
  <c r="AG62" i="1" a="1"/>
  <c r="AG62" i="1" s="1"/>
  <c r="AH62" i="1" s="1"/>
  <c r="AG135" i="1" a="1"/>
  <c r="AG135" i="1" s="1"/>
  <c r="AI135" i="1" s="1"/>
  <c r="AG154" i="1" a="1"/>
  <c r="AG154" i="1" s="1"/>
  <c r="AG22" i="1" a="1"/>
  <c r="AG22" i="1" s="1"/>
  <c r="AG185" i="1" a="1"/>
  <c r="AG185" i="1" s="1"/>
  <c r="AH185" i="1" s="1"/>
  <c r="AG158" i="1" a="1"/>
  <c r="AG158" i="1" s="1"/>
  <c r="AH158" i="1" s="1"/>
  <c r="B68" i="33"/>
  <c r="AG35" i="1" a="1"/>
  <c r="AG35" i="1" s="1"/>
  <c r="AH35" i="1" s="1"/>
  <c r="AG118" i="1" a="1"/>
  <c r="AG118" i="1" s="1"/>
  <c r="B62" i="33"/>
  <c r="B70" i="33"/>
  <c r="B40" i="33"/>
  <c r="B207" i="33"/>
  <c r="B109" i="33"/>
  <c r="AG29" i="1" a="1"/>
  <c r="AG29" i="1" s="1"/>
  <c r="AH29" i="1" s="1"/>
  <c r="B107" i="33"/>
  <c r="AG46" i="1" a="1"/>
  <c r="AG46" i="1" s="1"/>
  <c r="AJ46" i="1" s="1" a="1"/>
  <c r="AG108" i="1" a="1"/>
  <c r="AG108" i="1" s="1"/>
  <c r="B166" i="33"/>
  <c r="B33" i="33"/>
  <c r="AH104" i="1"/>
  <c r="AI56" i="1"/>
  <c r="AJ114" i="1" a="1"/>
  <c r="AJ114" i="1" s="1"/>
  <c r="AR114" i="1" s="1"/>
  <c r="AI153" i="1"/>
  <c r="AI169" i="1"/>
  <c r="AJ103" i="1" a="1"/>
  <c r="AJ103" i="1" s="1"/>
  <c r="AR103" i="1" s="1"/>
  <c r="AH181" i="1"/>
  <c r="AI60" i="1"/>
  <c r="AJ58" i="1" a="1"/>
  <c r="AJ58" i="1" s="1"/>
  <c r="AR58" i="1" s="1"/>
  <c r="AH63" i="1"/>
  <c r="AH146" i="1"/>
  <c r="AI173" i="1"/>
  <c r="AH139" i="1"/>
  <c r="AJ192" i="1" a="1"/>
  <c r="AJ192" i="1" s="1"/>
  <c r="AR192" i="1" s="1"/>
  <c r="AI170" i="1"/>
  <c r="AI53" i="1"/>
  <c r="AH95" i="1"/>
  <c r="AI148" i="1"/>
  <c r="AI129" i="1"/>
  <c r="AI145" i="1"/>
  <c r="AH30" i="1"/>
  <c r="AI120" i="1"/>
  <c r="AJ92" i="1" a="1"/>
  <c r="AJ92" i="1" s="1"/>
  <c r="AR92" i="1" s="1"/>
  <c r="AJ60" i="1" a="1"/>
  <c r="AJ60" i="1" s="1"/>
  <c r="AR60" i="1" s="1"/>
  <c r="AJ135" i="1" a="1"/>
  <c r="AJ135" i="1" s="1"/>
  <c r="AR135" i="1" s="1"/>
  <c r="AJ147" i="1" a="1"/>
  <c r="AJ147" i="1" s="1"/>
  <c r="AR147" i="1" s="1"/>
  <c r="AG38" i="1"/>
  <c r="AI38" i="1" s="1"/>
  <c r="AJ129" i="1" a="1"/>
  <c r="AJ129" i="1" s="1"/>
  <c r="AR129" i="1" s="1"/>
  <c r="AJ190" i="1" a="1"/>
  <c r="AJ190" i="1" s="1"/>
  <c r="AR190" i="1" s="1"/>
  <c r="AJ167" i="1" a="1"/>
  <c r="AJ167" i="1" s="1"/>
  <c r="AR167" i="1" s="1"/>
  <c r="AH16" i="1"/>
  <c r="AH53" i="1"/>
  <c r="AH80" i="1"/>
  <c r="AH64" i="1"/>
  <c r="AH190" i="1"/>
  <c r="AH170" i="1"/>
  <c r="AH58" i="1"/>
  <c r="AH129" i="1"/>
  <c r="AH167" i="1"/>
  <c r="AI146" i="1"/>
  <c r="AI105" i="1"/>
  <c r="AI192" i="1"/>
  <c r="AI58" i="1"/>
  <c r="AI131" i="1"/>
  <c r="AI95" i="1"/>
  <c r="AI213" i="1"/>
  <c r="AI139" i="1"/>
  <c r="AI165" i="1"/>
  <c r="AI63" i="1"/>
  <c r="AI83" i="1"/>
  <c r="AI144" i="1"/>
  <c r="AI55" i="1"/>
  <c r="AI181" i="1"/>
  <c r="AH192" i="1"/>
  <c r="AH142" i="1"/>
  <c r="AH184" i="1"/>
  <c r="AH165" i="1"/>
  <c r="AH148" i="1"/>
  <c r="AH60" i="1"/>
  <c r="AJ146" i="1" a="1"/>
  <c r="AJ146" i="1" s="1"/>
  <c r="AR146" i="1" s="1"/>
  <c r="AJ105" i="1" a="1"/>
  <c r="AJ105" i="1" s="1"/>
  <c r="AR105" i="1" s="1"/>
  <c r="AJ95" i="1" a="1"/>
  <c r="AJ95" i="1" s="1"/>
  <c r="AR95" i="1" s="1"/>
  <c r="AJ139" i="1" a="1"/>
  <c r="AJ139" i="1" s="1"/>
  <c r="AR139" i="1" s="1"/>
  <c r="AJ63" i="1" a="1"/>
  <c r="AJ63" i="1" s="1"/>
  <c r="AR63" i="1" s="1"/>
  <c r="AJ181" i="1" a="1"/>
  <c r="AJ181" i="1" s="1"/>
  <c r="AR181" i="1" s="1"/>
  <c r="AI128" i="1"/>
  <c r="AI64" i="1"/>
  <c r="AH128" i="1"/>
  <c r="AH135" i="1"/>
  <c r="AH119" i="1"/>
  <c r="AH205" i="1"/>
  <c r="AH140" i="1"/>
  <c r="AJ26" i="1" a="1"/>
  <c r="AJ26" i="1" s="1"/>
  <c r="AI26" i="1"/>
  <c r="AJ44" i="1" a="1"/>
  <c r="AJ44" i="1" s="1"/>
  <c r="AR44" i="1" s="1"/>
  <c r="AI44" i="1"/>
  <c r="AJ24" i="1" a="1"/>
  <c r="AJ24" i="1" s="1"/>
  <c r="AJ18" i="1" a="1"/>
  <c r="AJ18" i="1" s="1"/>
  <c r="AR18" i="1" s="1"/>
  <c r="AI18" i="1"/>
  <c r="AJ31" i="1" a="1"/>
  <c r="AJ31" i="1" s="1"/>
  <c r="AR31" i="1" s="1"/>
  <c r="AJ30" i="1" a="1"/>
  <c r="AJ30" i="1" s="1"/>
  <c r="AR30" i="1" s="1"/>
  <c r="AI30" i="1"/>
  <c r="AJ37" i="1" a="1"/>
  <c r="AJ37" i="1" s="1"/>
  <c r="AR37" i="1" s="1"/>
  <c r="AI37" i="1"/>
  <c r="AJ20" i="1" a="1"/>
  <c r="AJ20" i="1" s="1"/>
  <c r="AI20" i="1"/>
  <c r="AJ17" i="1" a="1"/>
  <c r="AJ17" i="1" s="1"/>
  <c r="AR17" i="1" s="1"/>
  <c r="AI17" i="1"/>
  <c r="AJ25" i="1" a="1"/>
  <c r="AJ25" i="1" s="1"/>
  <c r="AI25" i="1"/>
  <c r="AJ28" i="1" a="1"/>
  <c r="AJ28" i="1" s="1"/>
  <c r="AR28" i="1" s="1"/>
  <c r="AI28" i="1"/>
  <c r="AJ39" i="1" a="1"/>
  <c r="AJ39" i="1" s="1"/>
  <c r="AR39" i="1" s="1"/>
  <c r="AI39" i="1"/>
  <c r="AH15" i="1"/>
  <c r="AI15" i="1"/>
  <c r="AJ22" i="1" a="1"/>
  <c r="AJ22" i="1" s="1"/>
  <c r="AI22" i="1"/>
  <c r="AJ29" i="1" a="1"/>
  <c r="AJ29" i="1" s="1"/>
  <c r="AR29" i="1" s="1"/>
  <c r="AI29" i="1"/>
  <c r="AJ34" i="1" a="1"/>
  <c r="AJ34" i="1" s="1"/>
  <c r="AR34" i="1" s="1"/>
  <c r="AI34" i="1"/>
  <c r="AJ45" i="1" a="1"/>
  <c r="AJ45" i="1" s="1"/>
  <c r="AR45" i="1" s="1"/>
  <c r="AI45" i="1"/>
  <c r="AJ43" i="1" a="1"/>
  <c r="AJ43" i="1" s="1"/>
  <c r="AR43" i="1" s="1"/>
  <c r="AJ27" i="1" a="1"/>
  <c r="AJ27" i="1" s="1"/>
  <c r="AR27" i="1" s="1"/>
  <c r="AI27" i="1"/>
  <c r="AJ41" i="1" a="1"/>
  <c r="AJ41" i="1" s="1"/>
  <c r="AR41" i="1" s="1"/>
  <c r="AI41" i="1"/>
  <c r="AJ23" i="1" a="1"/>
  <c r="AJ23" i="1" s="1"/>
  <c r="AI23" i="1"/>
  <c r="AJ33" i="1" a="1"/>
  <c r="AJ33" i="1" s="1"/>
  <c r="AR33" i="1" s="1"/>
  <c r="AI33" i="1"/>
  <c r="AJ35" i="1" a="1"/>
  <c r="AJ35" i="1" s="1"/>
  <c r="AR35" i="1" s="1"/>
  <c r="AI35" i="1"/>
  <c r="AJ36" i="1" a="1"/>
  <c r="AJ36" i="1" s="1"/>
  <c r="AR36" i="1" s="1"/>
  <c r="AI36" i="1"/>
  <c r="AH19" i="1"/>
  <c r="AH18" i="1"/>
  <c r="AL21" i="1"/>
  <c r="AN21" i="1"/>
  <c r="AP21" i="1"/>
  <c r="AL22" i="1"/>
  <c r="AN22" i="1"/>
  <c r="AP22" i="1"/>
  <c r="AJ15" i="1" a="1"/>
  <c r="AJ16" i="1" a="1"/>
  <c r="AS40" i="1"/>
  <c r="AS119" i="1"/>
  <c r="AS92" i="1"/>
  <c r="AS64" i="1"/>
  <c r="AS78" i="1"/>
  <c r="AG14" i="1" a="1"/>
  <c r="AS115" i="1"/>
  <c r="AS39" i="1"/>
  <c r="AS153" i="1"/>
  <c r="AS76" i="1"/>
  <c r="AS38" i="1"/>
  <c r="AS20" i="1"/>
  <c r="AS186" i="1"/>
  <c r="AS157" i="1"/>
  <c r="AS41" i="1"/>
  <c r="AS107" i="1"/>
  <c r="AS206" i="1"/>
  <c r="AS82" i="1"/>
  <c r="AS87" i="1"/>
  <c r="AS71" i="1"/>
  <c r="AS67" i="1"/>
  <c r="AS83" i="1"/>
  <c r="AS84" i="1"/>
  <c r="AS21" i="1"/>
  <c r="AS42" i="1"/>
  <c r="AS159" i="1"/>
  <c r="AS187" i="1"/>
  <c r="AS106" i="1"/>
  <c r="AS149" i="1"/>
  <c r="AS168" i="1"/>
  <c r="AS103" i="1"/>
  <c r="AS120" i="1"/>
  <c r="AS177" i="1"/>
  <c r="AS99" i="1"/>
  <c r="AS74" i="1"/>
  <c r="AS127" i="1"/>
  <c r="AS86" i="1"/>
  <c r="AS155" i="1"/>
  <c r="AS156" i="1"/>
  <c r="AS46" i="1"/>
  <c r="AJ21" i="1" l="1" a="1"/>
  <c r="AJ21" i="1" s="1"/>
  <c r="AJ158" i="1" a="1"/>
  <c r="AJ158" i="1" s="1"/>
  <c r="AR158" i="1" s="1"/>
  <c r="AG14" i="1"/>
  <c r="AI185" i="1"/>
  <c r="AJ185" i="1" a="1"/>
  <c r="AJ185" i="1" s="1"/>
  <c r="AR185" i="1" s="1"/>
  <c r="AI191" i="1"/>
  <c r="AH191" i="1"/>
  <c r="AJ191" i="1" a="1"/>
  <c r="AJ191" i="1" s="1"/>
  <c r="AR191" i="1" s="1"/>
  <c r="AJ189" i="1" a="1"/>
  <c r="AJ189" i="1" s="1"/>
  <c r="AR189" i="1" s="1"/>
  <c r="AI189" i="1"/>
  <c r="AH189" i="1"/>
  <c r="AJ112" i="1" a="1"/>
  <c r="AJ112" i="1" s="1"/>
  <c r="AR112" i="1" s="1"/>
  <c r="AI112" i="1"/>
  <c r="AH112" i="1"/>
  <c r="AI156" i="1"/>
  <c r="AH156" i="1"/>
  <c r="AJ156" i="1" a="1"/>
  <c r="AJ156" i="1" s="1"/>
  <c r="AR156" i="1" s="1"/>
  <c r="AJ199" i="1" a="1"/>
  <c r="AJ199" i="1" s="1"/>
  <c r="AR199" i="1" s="1"/>
  <c r="AI199" i="1"/>
  <c r="AH199" i="1"/>
  <c r="AJ200" i="1" a="1"/>
  <c r="AJ200" i="1" s="1"/>
  <c r="AR200" i="1" s="1"/>
  <c r="AI200" i="1"/>
  <c r="AH200" i="1"/>
  <c r="AJ143" i="1" a="1"/>
  <c r="AJ143" i="1" s="1"/>
  <c r="AR143" i="1" s="1"/>
  <c r="AI143" i="1"/>
  <c r="AH143" i="1"/>
  <c r="AI180" i="1"/>
  <c r="AH180" i="1"/>
  <c r="AJ180" i="1" a="1"/>
  <c r="AJ180" i="1" s="1"/>
  <c r="AR180" i="1" s="1"/>
  <c r="AJ66" i="1" a="1"/>
  <c r="AJ66" i="1" s="1"/>
  <c r="AR66" i="1" s="1"/>
  <c r="AI66" i="1"/>
  <c r="AH66" i="1"/>
  <c r="AJ101" i="1" a="1"/>
  <c r="AJ101" i="1" s="1"/>
  <c r="AR101" i="1" s="1"/>
  <c r="AI101" i="1"/>
  <c r="AH101" i="1"/>
  <c r="AH57" i="1"/>
  <c r="AJ57" i="1" a="1"/>
  <c r="AJ57" i="1" s="1"/>
  <c r="AR57" i="1" s="1"/>
  <c r="AI57" i="1"/>
  <c r="AJ155" i="1" a="1"/>
  <c r="AJ155" i="1" s="1"/>
  <c r="AR155" i="1" s="1"/>
  <c r="AI155" i="1"/>
  <c r="AH155" i="1"/>
  <c r="AJ86" i="1" a="1"/>
  <c r="AJ86" i="1" s="1"/>
  <c r="AR86" i="1" s="1"/>
  <c r="AI86" i="1"/>
  <c r="AH86" i="1"/>
  <c r="AJ201" i="1" a="1"/>
  <c r="AJ201" i="1" s="1"/>
  <c r="AR201" i="1" s="1"/>
  <c r="AH201" i="1"/>
  <c r="AH161" i="1"/>
  <c r="AJ161" i="1" a="1"/>
  <c r="AJ161" i="1" s="1"/>
  <c r="AR161" i="1" s="1"/>
  <c r="AI161" i="1"/>
  <c r="AJ127" i="1" a="1"/>
  <c r="AJ127" i="1" s="1"/>
  <c r="AR127" i="1" s="1"/>
  <c r="AI32" i="1"/>
  <c r="AI40" i="1"/>
  <c r="AJ80" i="1" a="1"/>
  <c r="AJ80" i="1" s="1"/>
  <c r="AR80" i="1" s="1"/>
  <c r="AI140" i="1"/>
  <c r="AJ140" i="1" a="1"/>
  <c r="AJ140" i="1" s="1"/>
  <c r="AR140" i="1" s="1"/>
  <c r="AI122" i="1"/>
  <c r="AJ122" i="1" a="1"/>
  <c r="AJ122" i="1" s="1"/>
  <c r="AR122" i="1" s="1"/>
  <c r="AH122" i="1"/>
  <c r="AI124" i="1"/>
  <c r="AH124" i="1"/>
  <c r="AJ124" i="1" a="1"/>
  <c r="AJ124" i="1" s="1"/>
  <c r="AR124" i="1" s="1"/>
  <c r="AJ208" i="1" a="1"/>
  <c r="AJ208" i="1" s="1"/>
  <c r="AR208" i="1" s="1"/>
  <c r="AI208" i="1"/>
  <c r="AH208" i="1"/>
  <c r="AI133" i="1"/>
  <c r="AJ133" i="1" a="1"/>
  <c r="AJ133" i="1" s="1"/>
  <c r="AR133" i="1" s="1"/>
  <c r="AH133" i="1"/>
  <c r="AJ85" i="1" a="1"/>
  <c r="AJ85" i="1" s="1"/>
  <c r="AR85" i="1" s="1"/>
  <c r="AI85" i="1"/>
  <c r="AH85" i="1"/>
  <c r="AJ79" i="1" a="1"/>
  <c r="AJ79" i="1" s="1"/>
  <c r="AR79" i="1" s="1"/>
  <c r="AH79" i="1"/>
  <c r="AI79" i="1"/>
  <c r="AJ175" i="1" a="1"/>
  <c r="AJ175" i="1" s="1"/>
  <c r="AR175" i="1" s="1"/>
  <c r="AI175" i="1"/>
  <c r="AH175" i="1"/>
  <c r="AJ110" i="1" a="1"/>
  <c r="AJ110" i="1" s="1"/>
  <c r="AR110" i="1" s="1"/>
  <c r="AI110" i="1"/>
  <c r="AH110" i="1"/>
  <c r="AI172" i="1"/>
  <c r="AJ172" i="1" a="1"/>
  <c r="AJ172" i="1" s="1"/>
  <c r="AR172" i="1" s="1"/>
  <c r="AH172" i="1"/>
  <c r="AJ203" i="1" a="1"/>
  <c r="AJ203" i="1" s="1"/>
  <c r="AR203" i="1" s="1"/>
  <c r="AI203" i="1"/>
  <c r="AH203" i="1"/>
  <c r="AJ65" i="1" a="1"/>
  <c r="AJ65" i="1" s="1"/>
  <c r="AR65" i="1" s="1"/>
  <c r="AH65" i="1"/>
  <c r="AI65" i="1"/>
  <c r="AJ198" i="1" a="1"/>
  <c r="AJ198" i="1" s="1"/>
  <c r="AR198" i="1" s="1"/>
  <c r="AI198" i="1"/>
  <c r="AH198" i="1"/>
  <c r="AJ89" i="1" a="1"/>
  <c r="AJ89" i="1" s="1"/>
  <c r="AR89" i="1" s="1"/>
  <c r="AI89" i="1"/>
  <c r="AH89" i="1"/>
  <c r="AI74" i="1"/>
  <c r="AJ74" i="1" a="1"/>
  <c r="AJ74" i="1" s="1"/>
  <c r="AR74" i="1" s="1"/>
  <c r="AH74" i="1"/>
  <c r="AJ99" i="1" a="1"/>
  <c r="AJ99" i="1" s="1"/>
  <c r="AR99" i="1" s="1"/>
  <c r="AH99" i="1"/>
  <c r="AI99" i="1"/>
  <c r="AI171" i="1"/>
  <c r="AJ171" i="1" a="1"/>
  <c r="AJ171" i="1" s="1"/>
  <c r="AR171" i="1" s="1"/>
  <c r="AH171" i="1"/>
  <c r="AI205" i="1"/>
  <c r="AJ205" i="1" a="1"/>
  <c r="AJ205" i="1" s="1"/>
  <c r="AR205" i="1" s="1"/>
  <c r="AI75" i="1"/>
  <c r="AJ75" i="1" a="1"/>
  <c r="AJ75" i="1" s="1"/>
  <c r="AR75" i="1" s="1"/>
  <c r="AH75" i="1"/>
  <c r="AJ47" i="1" a="1"/>
  <c r="AJ47" i="1" s="1"/>
  <c r="AR47" i="1" s="1"/>
  <c r="AI47" i="1"/>
  <c r="AH47" i="1"/>
  <c r="AJ177" i="1" a="1"/>
  <c r="AJ177" i="1" s="1"/>
  <c r="AR177" i="1" s="1"/>
  <c r="AI177" i="1"/>
  <c r="AH177" i="1"/>
  <c r="AJ131" i="1" a="1"/>
  <c r="AJ131" i="1" s="1"/>
  <c r="AR131" i="1" s="1"/>
  <c r="AH131" i="1"/>
  <c r="AJ152" i="1" a="1"/>
  <c r="AJ152" i="1" s="1"/>
  <c r="AR152" i="1" s="1"/>
  <c r="AI152" i="1"/>
  <c r="AH152" i="1"/>
  <c r="AJ48" i="1" a="1"/>
  <c r="AJ48" i="1" s="1"/>
  <c r="AR48" i="1" s="1"/>
  <c r="AH48" i="1"/>
  <c r="AI48" i="1"/>
  <c r="AJ182" i="1" a="1"/>
  <c r="AJ182" i="1" s="1"/>
  <c r="AR182" i="1" s="1"/>
  <c r="AI182" i="1"/>
  <c r="AH182" i="1"/>
  <c r="AJ120" i="1" a="1"/>
  <c r="AJ120" i="1" s="1"/>
  <c r="AR120" i="1" s="1"/>
  <c r="AH120" i="1"/>
  <c r="AI209" i="1"/>
  <c r="AH209" i="1"/>
  <c r="AJ209" i="1" a="1"/>
  <c r="AJ209" i="1" s="1"/>
  <c r="AR209" i="1" s="1"/>
  <c r="AJ204" i="1" a="1"/>
  <c r="AJ204" i="1" s="1"/>
  <c r="AR204" i="1" s="1"/>
  <c r="AI204" i="1"/>
  <c r="AH204" i="1"/>
  <c r="AI202" i="1"/>
  <c r="AJ202" i="1" a="1"/>
  <c r="AJ202" i="1" s="1"/>
  <c r="AR202" i="1" s="1"/>
  <c r="AH202" i="1"/>
  <c r="AI51" i="1"/>
  <c r="AH51" i="1"/>
  <c r="AJ51" i="1" a="1"/>
  <c r="AJ51" i="1" s="1"/>
  <c r="AR51" i="1" s="1"/>
  <c r="AH49" i="1"/>
  <c r="AJ49" i="1" a="1"/>
  <c r="AJ49" i="1" s="1"/>
  <c r="AR49" i="1" s="1"/>
  <c r="AI49" i="1"/>
  <c r="AI103" i="1"/>
  <c r="AH103" i="1"/>
  <c r="AJ168" i="1" a="1"/>
  <c r="AJ168" i="1" s="1"/>
  <c r="AR168" i="1" s="1"/>
  <c r="AH168" i="1"/>
  <c r="AI168" i="1"/>
  <c r="AJ149" i="1" a="1"/>
  <c r="AJ149" i="1" s="1"/>
  <c r="AR149" i="1" s="1"/>
  <c r="AI149" i="1"/>
  <c r="AH149" i="1"/>
  <c r="AJ106" i="1" a="1"/>
  <c r="AJ106" i="1" s="1"/>
  <c r="AR106" i="1" s="1"/>
  <c r="AI106" i="1"/>
  <c r="AH106" i="1"/>
  <c r="AI118" i="1"/>
  <c r="AJ118" i="1" a="1"/>
  <c r="AJ118" i="1" s="1"/>
  <c r="AR118" i="1" s="1"/>
  <c r="AH118" i="1"/>
  <c r="AI134" i="1"/>
  <c r="AJ134" i="1" a="1"/>
  <c r="AJ134" i="1" s="1"/>
  <c r="AR134" i="1" s="1"/>
  <c r="AH134" i="1"/>
  <c r="AI183" i="1"/>
  <c r="AH183" i="1"/>
  <c r="AJ183" i="1" a="1"/>
  <c r="AJ183" i="1" s="1"/>
  <c r="AR183" i="1" s="1"/>
  <c r="AJ117" i="1" a="1"/>
  <c r="AJ117" i="1" s="1"/>
  <c r="AR117" i="1" s="1"/>
  <c r="AI117" i="1"/>
  <c r="AH117" i="1"/>
  <c r="AJ137" i="1" a="1"/>
  <c r="AJ137" i="1" s="1"/>
  <c r="AR137" i="1" s="1"/>
  <c r="AI137" i="1"/>
  <c r="AH137" i="1"/>
  <c r="AJ176" i="1" a="1"/>
  <c r="AJ176" i="1" s="1"/>
  <c r="AR176" i="1" s="1"/>
  <c r="AH176" i="1"/>
  <c r="AI176" i="1"/>
  <c r="AJ141" i="1" a="1"/>
  <c r="AJ141" i="1" s="1"/>
  <c r="AR141" i="1" s="1"/>
  <c r="AI141" i="1"/>
  <c r="AH141" i="1"/>
  <c r="AJ187" i="1" a="1"/>
  <c r="AJ187" i="1" s="1"/>
  <c r="AR187" i="1" s="1"/>
  <c r="AI187" i="1"/>
  <c r="AH187" i="1"/>
  <c r="AI102" i="1"/>
  <c r="AJ102" i="1" a="1"/>
  <c r="AJ102" i="1" s="1"/>
  <c r="AR102" i="1" s="1"/>
  <c r="AH102" i="1"/>
  <c r="AJ111" i="1" a="1"/>
  <c r="AJ111" i="1" s="1"/>
  <c r="AR111" i="1" s="1"/>
  <c r="AI111" i="1"/>
  <c r="AH111" i="1"/>
  <c r="AJ163" i="1" a="1"/>
  <c r="AJ163" i="1" s="1"/>
  <c r="AR163" i="1" s="1"/>
  <c r="AH163" i="1"/>
  <c r="AI104" i="1"/>
  <c r="AJ104" i="1" a="1"/>
  <c r="AJ104" i="1" s="1"/>
  <c r="AR104" i="1" s="1"/>
  <c r="AI97" i="1"/>
  <c r="AJ97" i="1" a="1"/>
  <c r="AJ97" i="1" s="1"/>
  <c r="AR97" i="1" s="1"/>
  <c r="AI90" i="1"/>
  <c r="AJ90" i="1" a="1"/>
  <c r="AJ90" i="1" s="1"/>
  <c r="AR90" i="1" s="1"/>
  <c r="AH90" i="1"/>
  <c r="AJ159" i="1" a="1"/>
  <c r="AJ159" i="1" s="1"/>
  <c r="AR159" i="1" s="1"/>
  <c r="AI159" i="1"/>
  <c r="AH159" i="1"/>
  <c r="AH42" i="1"/>
  <c r="AH188" i="1"/>
  <c r="AJ42" i="1" a="1"/>
  <c r="AJ42" i="1" s="1"/>
  <c r="AR42" i="1" s="1"/>
  <c r="AJ32" i="1" a="1"/>
  <c r="AJ32" i="1" s="1"/>
  <c r="AR32" i="1" s="1"/>
  <c r="AJ19" i="1" a="1"/>
  <c r="AJ19" i="1" s="1"/>
  <c r="AR19" i="1" s="1"/>
  <c r="AH147" i="1"/>
  <c r="AI158" i="1"/>
  <c r="AH127" i="1"/>
  <c r="AJ184" i="1" a="1"/>
  <c r="AJ184" i="1" s="1"/>
  <c r="AR184" i="1" s="1"/>
  <c r="AJ142" i="1" a="1"/>
  <c r="AJ142" i="1" s="1"/>
  <c r="AR142" i="1" s="1"/>
  <c r="AI201" i="1"/>
  <c r="AJ154" i="1" a="1"/>
  <c r="AJ154" i="1" s="1"/>
  <c r="AR154" i="1" s="1"/>
  <c r="AI154" i="1"/>
  <c r="AH154" i="1"/>
  <c r="AJ55" i="1" a="1"/>
  <c r="AJ55" i="1" s="1"/>
  <c r="AR55" i="1" s="1"/>
  <c r="AH55" i="1"/>
  <c r="AJ100" i="1" a="1"/>
  <c r="AJ100" i="1" s="1"/>
  <c r="AR100" i="1" s="1"/>
  <c r="AI100" i="1"/>
  <c r="AH100" i="1"/>
  <c r="AI136" i="1"/>
  <c r="AH136" i="1"/>
  <c r="AJ136" i="1" a="1"/>
  <c r="AJ136" i="1" s="1"/>
  <c r="AR136" i="1" s="1"/>
  <c r="AI150" i="1"/>
  <c r="AJ150" i="1" a="1"/>
  <c r="AJ150" i="1" s="1"/>
  <c r="AR150" i="1" s="1"/>
  <c r="AH150" i="1"/>
  <c r="AJ151" i="1" a="1"/>
  <c r="AJ151" i="1" s="1"/>
  <c r="AR151" i="1" s="1"/>
  <c r="AI151" i="1"/>
  <c r="AH151" i="1"/>
  <c r="AI164" i="1"/>
  <c r="AJ164" i="1" a="1"/>
  <c r="AJ164" i="1" s="1"/>
  <c r="AR164" i="1" s="1"/>
  <c r="AH164" i="1"/>
  <c r="AJ77" i="1" a="1"/>
  <c r="AJ77" i="1" s="1"/>
  <c r="AR77" i="1" s="1"/>
  <c r="AI77" i="1"/>
  <c r="AH77" i="1"/>
  <c r="AJ54" i="1" a="1"/>
  <c r="AJ54" i="1" s="1"/>
  <c r="AR54" i="1" s="1"/>
  <c r="AI54" i="1"/>
  <c r="AH54" i="1"/>
  <c r="AI50" i="1"/>
  <c r="AJ50" i="1" a="1"/>
  <c r="AJ50" i="1" s="1"/>
  <c r="AR50" i="1" s="1"/>
  <c r="AH50" i="1"/>
  <c r="AJ84" i="1" a="1"/>
  <c r="AJ84" i="1" s="1"/>
  <c r="AR84" i="1" s="1"/>
  <c r="AI84" i="1"/>
  <c r="AH84" i="1"/>
  <c r="AJ56" i="1" a="1"/>
  <c r="AJ56" i="1" s="1"/>
  <c r="AR56" i="1" s="1"/>
  <c r="AH56" i="1"/>
  <c r="AJ83" i="1" a="1"/>
  <c r="AJ83" i="1" s="1"/>
  <c r="AR83" i="1" s="1"/>
  <c r="AH83" i="1"/>
  <c r="AJ61" i="1" a="1"/>
  <c r="AJ61" i="1" s="1"/>
  <c r="AR61" i="1" s="1"/>
  <c r="AI61" i="1"/>
  <c r="AH61" i="1"/>
  <c r="AJ67" i="1" a="1"/>
  <c r="AJ67" i="1" s="1"/>
  <c r="AR67" i="1" s="1"/>
  <c r="AH67" i="1"/>
  <c r="AI67" i="1"/>
  <c r="AI98" i="1"/>
  <c r="AJ98" i="1" a="1"/>
  <c r="AJ98" i="1" s="1"/>
  <c r="AR98" i="1" s="1"/>
  <c r="AH98" i="1"/>
  <c r="AJ93" i="1" a="1"/>
  <c r="AJ93" i="1" s="1"/>
  <c r="AR93" i="1" s="1"/>
  <c r="AI93" i="1"/>
  <c r="AH93" i="1"/>
  <c r="AI109" i="1"/>
  <c r="AJ109" i="1" a="1"/>
  <c r="AJ109" i="1" s="1"/>
  <c r="AR109" i="1" s="1"/>
  <c r="AH109" i="1"/>
  <c r="AJ81" i="1" a="1"/>
  <c r="AJ81" i="1" s="1"/>
  <c r="AR81" i="1" s="1"/>
  <c r="AI81" i="1"/>
  <c r="AH81" i="1"/>
  <c r="AI52" i="1"/>
  <c r="AH52" i="1"/>
  <c r="AJ52" i="1" a="1"/>
  <c r="AJ52" i="1" s="1"/>
  <c r="AR52" i="1" s="1"/>
  <c r="AJ162" i="1" a="1"/>
  <c r="AJ162" i="1" s="1"/>
  <c r="AR162" i="1" s="1"/>
  <c r="AI162" i="1"/>
  <c r="AH162" i="1"/>
  <c r="AJ71" i="1" a="1"/>
  <c r="AJ71" i="1" s="1"/>
  <c r="AR71" i="1" s="1"/>
  <c r="AI71" i="1"/>
  <c r="AH71" i="1"/>
  <c r="AJ59" i="1" a="1"/>
  <c r="AJ59" i="1" s="1"/>
  <c r="AR59" i="1" s="1"/>
  <c r="AI59" i="1"/>
  <c r="AH59" i="1"/>
  <c r="AJ211" i="1" a="1"/>
  <c r="AJ211" i="1" s="1"/>
  <c r="AR211" i="1" s="1"/>
  <c r="AI211" i="1"/>
  <c r="AH211" i="1"/>
  <c r="AJ87" i="1" a="1"/>
  <c r="AJ87" i="1" s="1"/>
  <c r="AR87" i="1" s="1"/>
  <c r="AH87" i="1"/>
  <c r="AI87" i="1"/>
  <c r="AI132" i="1"/>
  <c r="AJ132" i="1" a="1"/>
  <c r="AJ132" i="1" s="1"/>
  <c r="AR132" i="1" s="1"/>
  <c r="AH132" i="1"/>
  <c r="AJ178" i="1" a="1"/>
  <c r="AJ178" i="1" s="1"/>
  <c r="AR178" i="1" s="1"/>
  <c r="AI178" i="1"/>
  <c r="AH178" i="1"/>
  <c r="AI197" i="1"/>
  <c r="AJ197" i="1" a="1"/>
  <c r="AJ197" i="1" s="1"/>
  <c r="AR197" i="1" s="1"/>
  <c r="AH197" i="1"/>
  <c r="AJ82" i="1" a="1"/>
  <c r="AJ82" i="1" s="1"/>
  <c r="AR82" i="1" s="1"/>
  <c r="AI82" i="1"/>
  <c r="AH82" i="1"/>
  <c r="AJ123" i="1" a="1"/>
  <c r="AJ123" i="1" s="1"/>
  <c r="AR123" i="1" s="1"/>
  <c r="AI123" i="1"/>
  <c r="AH123" i="1"/>
  <c r="AJ206" i="1" a="1"/>
  <c r="AJ206" i="1" s="1"/>
  <c r="AR206" i="1" s="1"/>
  <c r="AH206" i="1"/>
  <c r="AI206" i="1"/>
  <c r="AI107" i="1"/>
  <c r="AH107" i="1"/>
  <c r="AJ107" i="1" a="1"/>
  <c r="AJ107" i="1" s="1"/>
  <c r="AR107" i="1" s="1"/>
  <c r="AJ125" i="1" a="1"/>
  <c r="AJ125" i="1" s="1"/>
  <c r="AR125" i="1" s="1"/>
  <c r="AI125" i="1"/>
  <c r="AH125" i="1"/>
  <c r="AH41" i="1"/>
  <c r="AI62" i="1"/>
  <c r="AJ62" i="1" a="1"/>
  <c r="AJ62" i="1" s="1"/>
  <c r="AR62" i="1" s="1"/>
  <c r="AJ69" i="1" a="1"/>
  <c r="AJ69" i="1" s="1"/>
  <c r="AR69" i="1" s="1"/>
  <c r="AI69" i="1"/>
  <c r="AH69" i="1"/>
  <c r="AI68" i="1"/>
  <c r="AH68" i="1"/>
  <c r="AJ68" i="1" a="1"/>
  <c r="AJ68" i="1" s="1"/>
  <c r="AR68" i="1" s="1"/>
  <c r="AJ116" i="1" a="1"/>
  <c r="AJ116" i="1" s="1"/>
  <c r="AR116" i="1" s="1"/>
  <c r="AH116" i="1"/>
  <c r="AI116" i="1"/>
  <c r="AJ207" i="1" a="1"/>
  <c r="AJ207" i="1" s="1"/>
  <c r="AR207" i="1" s="1"/>
  <c r="AH207" i="1"/>
  <c r="AI207" i="1"/>
  <c r="AJ121" i="1" a="1"/>
  <c r="AJ121" i="1" s="1"/>
  <c r="AR121" i="1" s="1"/>
  <c r="AH121" i="1"/>
  <c r="AI179" i="1"/>
  <c r="AJ179" i="1" a="1"/>
  <c r="AJ179" i="1" s="1"/>
  <c r="AR179" i="1" s="1"/>
  <c r="AJ160" i="1" a="1"/>
  <c r="AJ160" i="1" s="1"/>
  <c r="AR160" i="1" s="1"/>
  <c r="AI160" i="1"/>
  <c r="AH160" i="1"/>
  <c r="AJ157" i="1" a="1"/>
  <c r="AJ157" i="1" s="1"/>
  <c r="AR157" i="1" s="1"/>
  <c r="AJ94" i="1" a="1"/>
  <c r="AJ94" i="1" s="1"/>
  <c r="AR94" i="1" s="1"/>
  <c r="AI94" i="1"/>
  <c r="AH94" i="1"/>
  <c r="AJ186" i="1" a="1"/>
  <c r="AJ186" i="1" s="1"/>
  <c r="AR186" i="1" s="1"/>
  <c r="AH186" i="1"/>
  <c r="AI186" i="1"/>
  <c r="AI174" i="1"/>
  <c r="AJ174" i="1" a="1"/>
  <c r="AJ174" i="1" s="1"/>
  <c r="AR174" i="1" s="1"/>
  <c r="AH174" i="1"/>
  <c r="AJ113" i="1" a="1"/>
  <c r="AJ113" i="1" s="1"/>
  <c r="AR113" i="1" s="1"/>
  <c r="AI113" i="1"/>
  <c r="AH113" i="1"/>
  <c r="AJ210" i="1" a="1"/>
  <c r="AJ210" i="1" s="1"/>
  <c r="AR210" i="1" s="1"/>
  <c r="AI210" i="1"/>
  <c r="AH210" i="1"/>
  <c r="AI42" i="1"/>
  <c r="AI43" i="1"/>
  <c r="AI31" i="1"/>
  <c r="AI127" i="1"/>
  <c r="AH157" i="1"/>
  <c r="AJ188" i="1" a="1"/>
  <c r="AJ188" i="1" s="1"/>
  <c r="AR188" i="1" s="1"/>
  <c r="AI108" i="1"/>
  <c r="AH108" i="1"/>
  <c r="AJ108" i="1" a="1"/>
  <c r="AJ108" i="1" s="1"/>
  <c r="AR108" i="1" s="1"/>
  <c r="AJ169" i="1" a="1"/>
  <c r="AJ169" i="1" s="1"/>
  <c r="AR169" i="1" s="1"/>
  <c r="AH169" i="1"/>
  <c r="AI196" i="1"/>
  <c r="AJ196" i="1" a="1"/>
  <c r="AJ196" i="1" s="1"/>
  <c r="AR196" i="1" s="1"/>
  <c r="AH196" i="1"/>
  <c r="AI166" i="1"/>
  <c r="AJ166" i="1" a="1"/>
  <c r="AJ166" i="1" s="1"/>
  <c r="AR166" i="1" s="1"/>
  <c r="AH166" i="1"/>
  <c r="AJ193" i="1" a="1"/>
  <c r="AJ193" i="1" s="1"/>
  <c r="AR193" i="1" s="1"/>
  <c r="AI193" i="1"/>
  <c r="AH193" i="1"/>
  <c r="AJ70" i="1" a="1"/>
  <c r="AJ70" i="1" s="1"/>
  <c r="AR70" i="1" s="1"/>
  <c r="AI70" i="1"/>
  <c r="AH70" i="1"/>
  <c r="AJ173" i="1" a="1"/>
  <c r="AJ173" i="1" s="1"/>
  <c r="AR173" i="1" s="1"/>
  <c r="AH173" i="1"/>
  <c r="AJ91" i="1" a="1"/>
  <c r="AJ91" i="1" s="1"/>
  <c r="AR91" i="1" s="1"/>
  <c r="AH91" i="1"/>
  <c r="AI91" i="1"/>
  <c r="AJ88" i="1" a="1"/>
  <c r="AJ88" i="1" s="1"/>
  <c r="AR88" i="1" s="1"/>
  <c r="AH88" i="1"/>
  <c r="AI88" i="1"/>
  <c r="AJ76" i="1" a="1"/>
  <c r="AJ76" i="1" s="1"/>
  <c r="AR76" i="1" s="1"/>
  <c r="AH76" i="1"/>
  <c r="AI76" i="1"/>
  <c r="AJ126" i="1" a="1"/>
  <c r="AJ126" i="1" s="1"/>
  <c r="AR126" i="1" s="1"/>
  <c r="AI126" i="1"/>
  <c r="AH126" i="1"/>
  <c r="AI72" i="1"/>
  <c r="AJ72" i="1" a="1"/>
  <c r="AJ72" i="1" s="1"/>
  <c r="AR72" i="1" s="1"/>
  <c r="AH72" i="1"/>
  <c r="AI114" i="1"/>
  <c r="AH114" i="1"/>
  <c r="AJ145" i="1" a="1"/>
  <c r="AJ145" i="1" s="1"/>
  <c r="AR145" i="1" s="1"/>
  <c r="AH145" i="1"/>
  <c r="AI194" i="1"/>
  <c r="AH194" i="1"/>
  <c r="AJ194" i="1" a="1"/>
  <c r="AJ194" i="1" s="1"/>
  <c r="AR194" i="1" s="1"/>
  <c r="AJ96" i="1" a="1"/>
  <c r="AJ96" i="1" s="1"/>
  <c r="AR96" i="1" s="1"/>
  <c r="AI96" i="1"/>
  <c r="AH96" i="1"/>
  <c r="AJ153" i="1" a="1"/>
  <c r="AJ153" i="1" s="1"/>
  <c r="AR153" i="1" s="1"/>
  <c r="AH153" i="1"/>
  <c r="AH39" i="1"/>
  <c r="AJ115" i="1" a="1"/>
  <c r="AJ115" i="1" s="1"/>
  <c r="AR115" i="1" s="1"/>
  <c r="AH115" i="1"/>
  <c r="AI115" i="1"/>
  <c r="AJ195" i="1" a="1"/>
  <c r="AJ195" i="1" s="1"/>
  <c r="AR195" i="1" s="1"/>
  <c r="AI195" i="1"/>
  <c r="AH195" i="1"/>
  <c r="AJ144" i="1" a="1"/>
  <c r="AJ144" i="1" s="1"/>
  <c r="AR144" i="1" s="1"/>
  <c r="AH144" i="1"/>
  <c r="AJ130" i="1" a="1"/>
  <c r="AJ130" i="1" s="1"/>
  <c r="AR130" i="1" s="1"/>
  <c r="AI130" i="1"/>
  <c r="AH130" i="1"/>
  <c r="AJ212" i="1" a="1"/>
  <c r="AJ212" i="1" s="1"/>
  <c r="AI212" i="1"/>
  <c r="AJ138" i="1" a="1"/>
  <c r="AJ138" i="1" s="1"/>
  <c r="AR138" i="1" s="1"/>
  <c r="AI138" i="1"/>
  <c r="AH138" i="1"/>
  <c r="AJ78" i="1" a="1"/>
  <c r="AJ78" i="1" s="1"/>
  <c r="AR78" i="1" s="1"/>
  <c r="AI78" i="1"/>
  <c r="AH78" i="1"/>
  <c r="AJ64" i="1" a="1"/>
  <c r="AJ64" i="1" s="1"/>
  <c r="AR64" i="1" s="1"/>
  <c r="AI92" i="1"/>
  <c r="AH92" i="1"/>
  <c r="AJ73" i="1" a="1"/>
  <c r="AJ73" i="1" s="1"/>
  <c r="AR73" i="1" s="1"/>
  <c r="AI73" i="1"/>
  <c r="AH73" i="1"/>
  <c r="AI119" i="1"/>
  <c r="AJ119" i="1" a="1"/>
  <c r="AJ119" i="1" s="1"/>
  <c r="AR119" i="1" s="1"/>
  <c r="AH40" i="1"/>
  <c r="AJ38" i="1" a="1"/>
  <c r="AJ38" i="1" s="1"/>
  <c r="AR38" i="1" s="1"/>
  <c r="AJ46" i="1"/>
  <c r="AR46" i="1" s="1"/>
  <c r="AI46" i="1"/>
  <c r="AH46" i="1"/>
  <c r="AH38" i="1"/>
  <c r="AJ215" i="1"/>
  <c r="AJ16" i="1"/>
  <c r="AR16" i="1" s="1"/>
  <c r="AJ15" i="1"/>
  <c r="AR15" i="1" s="1"/>
  <c r="AH21" i="1"/>
  <c r="AH20" i="1"/>
  <c r="AR22" i="1"/>
  <c r="AR20" i="1"/>
  <c r="AR21" i="1"/>
  <c r="AL23" i="1"/>
  <c r="AN23" i="1"/>
  <c r="AP23" i="1"/>
  <c r="AL24" i="1"/>
  <c r="AN24" i="1"/>
  <c r="AP24" i="1"/>
  <c r="AS22" i="1"/>
  <c r="AS23" i="1"/>
  <c r="AI14" i="1" l="1"/>
  <c r="AH23" i="1"/>
  <c r="AR23" i="1"/>
  <c r="AR24" i="1"/>
  <c r="AH22" i="1"/>
  <c r="AL25" i="1"/>
  <c r="AN25" i="1"/>
  <c r="AP25" i="1"/>
  <c r="AL26" i="1"/>
  <c r="AN26" i="1"/>
  <c r="AP26" i="1"/>
  <c r="AS24" i="1"/>
  <c r="AS25" i="1"/>
  <c r="AJ14" i="1" a="1"/>
  <c r="AJ14" i="1" l="1"/>
  <c r="AH25" i="1"/>
  <c r="AR25" i="1"/>
  <c r="AR26" i="1"/>
  <c r="AH24" i="1"/>
  <c r="AL212" i="1"/>
  <c r="AN212" i="1"/>
  <c r="AP212" i="1"/>
  <c r="AL213" i="1"/>
  <c r="AN213" i="1"/>
  <c r="AP213" i="1"/>
  <c r="AS212" i="1"/>
  <c r="AS26" i="1"/>
  <c r="AH26" i="1" l="1"/>
  <c r="AR212" i="1"/>
  <c r="AH212" i="1"/>
  <c r="AL14" i="1"/>
  <c r="AS213" i="1"/>
  <c r="AR213" i="1" l="1"/>
  <c r="AH213" i="1"/>
  <c r="A15" i="1"/>
  <c r="AS14" i="1"/>
  <c r="A16" i="1" l="1"/>
  <c r="A15" i="33"/>
  <c r="AP14" i="1"/>
  <c r="AN14" i="1"/>
  <c r="A12" i="1"/>
  <c r="A17" i="1" l="1"/>
  <c r="A16" i="33"/>
  <c r="C226" i="1"/>
  <c r="A18" i="1" l="1"/>
  <c r="A17" i="33"/>
  <c r="AR14" i="1"/>
  <c r="AH14" i="1"/>
  <c r="A19" i="1" l="1"/>
  <c r="A18" i="33"/>
  <c r="AJ221" i="1"/>
  <c r="AJ223" i="1"/>
  <c r="A20" i="1" l="1"/>
  <c r="A19" i="33"/>
  <c r="A21" i="1" l="1"/>
  <c r="A20" i="33"/>
  <c r="A22" i="1" l="1"/>
  <c r="A21" i="33"/>
  <c r="A23" i="1" l="1"/>
  <c r="A22" i="33"/>
  <c r="A24" i="1" l="1"/>
  <c r="A23" i="33"/>
  <c r="A25" i="1" l="1"/>
  <c r="A24" i="33"/>
  <c r="A26" i="1" l="1"/>
  <c r="A25" i="33"/>
  <c r="A27" i="1" l="1"/>
  <c r="A26" i="33"/>
  <c r="A28" i="1" l="1"/>
  <c r="A27" i="33"/>
  <c r="A29" i="1" l="1"/>
  <c r="A28" i="33"/>
  <c r="A30" i="1" l="1"/>
  <c r="A29" i="33"/>
  <c r="A31" i="1" l="1"/>
  <c r="A30" i="33"/>
  <c r="A32" i="1" l="1"/>
  <c r="A31" i="33"/>
  <c r="A33" i="1" l="1"/>
  <c r="A32" i="33"/>
  <c r="A34" i="1" l="1"/>
  <c r="A33" i="33"/>
  <c r="A35" i="1" l="1"/>
  <c r="A34" i="33"/>
  <c r="A36" i="1" l="1"/>
  <c r="A35" i="33"/>
  <c r="A37" i="1" l="1"/>
  <c r="A36" i="33"/>
  <c r="A38" i="1" l="1"/>
  <c r="A37" i="33"/>
  <c r="A39" i="1" l="1"/>
  <c r="A38" i="33"/>
  <c r="A40" i="1" l="1"/>
  <c r="A39" i="33"/>
  <c r="A41" i="1" l="1"/>
  <c r="A40" i="33"/>
  <c r="A42" i="1" l="1"/>
  <c r="A41" i="33"/>
  <c r="A43" i="1" l="1"/>
  <c r="A42" i="33"/>
  <c r="A44" i="1" l="1"/>
  <c r="A43" i="33"/>
  <c r="A45" i="1" l="1"/>
  <c r="A44" i="33"/>
  <c r="A46" i="1" l="1"/>
  <c r="A45" i="33"/>
  <c r="A47" i="1" l="1"/>
  <c r="A46" i="33"/>
  <c r="A48" i="1" l="1"/>
  <c r="A47" i="33"/>
  <c r="A49" i="1" l="1"/>
  <c r="A48" i="33"/>
  <c r="A50" i="1" l="1"/>
  <c r="A49" i="33"/>
  <c r="A51" i="1" l="1"/>
  <c r="A50" i="33"/>
  <c r="A52" i="1" l="1"/>
  <c r="A51" i="33"/>
  <c r="A53" i="1" l="1"/>
  <c r="A52" i="33"/>
  <c r="A54" i="1" l="1"/>
  <c r="A53" i="33"/>
  <c r="A55" i="1" l="1"/>
  <c r="A54" i="33"/>
  <c r="A56" i="1" l="1"/>
  <c r="A55" i="33"/>
  <c r="A57" i="1" l="1"/>
  <c r="A56" i="33"/>
  <c r="A58" i="1" l="1"/>
  <c r="A57" i="33"/>
  <c r="A59" i="1" l="1"/>
  <c r="A58" i="33"/>
  <c r="A60" i="1" l="1"/>
  <c r="A59" i="33"/>
  <c r="A61" i="1" l="1"/>
  <c r="A60" i="33"/>
  <c r="A62" i="1" l="1"/>
  <c r="A61" i="33"/>
  <c r="A63" i="1" l="1"/>
  <c r="A62" i="33"/>
  <c r="A64" i="1" l="1"/>
  <c r="A63" i="33"/>
  <c r="A65" i="1" l="1"/>
  <c r="A64" i="33"/>
  <c r="A66" i="1" l="1"/>
  <c r="A65" i="33"/>
  <c r="A67" i="1" l="1"/>
  <c r="A66" i="33"/>
  <c r="A68" i="1" l="1"/>
  <c r="A67" i="33"/>
  <c r="A69" i="1" l="1"/>
  <c r="A68" i="33"/>
  <c r="A70" i="1" l="1"/>
  <c r="A69" i="33"/>
  <c r="A71" i="1" l="1"/>
  <c r="A70" i="33"/>
  <c r="A72" i="1" l="1"/>
  <c r="A71" i="33"/>
  <c r="A73" i="1" l="1"/>
  <c r="A72" i="33"/>
  <c r="A74" i="1" l="1"/>
  <c r="A73" i="33"/>
  <c r="A75" i="1" l="1"/>
  <c r="A74" i="33"/>
  <c r="A76" i="1" l="1"/>
  <c r="A75" i="33"/>
  <c r="A77" i="1" l="1"/>
  <c r="A76" i="33"/>
  <c r="A78" i="1" l="1"/>
  <c r="A77" i="33"/>
  <c r="A79" i="1" l="1"/>
  <c r="A78" i="33"/>
  <c r="A80" i="1" l="1"/>
  <c r="A79" i="33"/>
  <c r="A81" i="1" l="1"/>
  <c r="A80" i="33"/>
  <c r="A82" i="1" l="1"/>
  <c r="A81" i="33"/>
  <c r="A83" i="1" l="1"/>
  <c r="A82" i="33"/>
  <c r="A84" i="1" l="1"/>
  <c r="A83" i="33"/>
  <c r="A85" i="1" l="1"/>
  <c r="A84" i="33"/>
  <c r="A86" i="1" l="1"/>
  <c r="A85" i="33"/>
  <c r="A87" i="1" l="1"/>
  <c r="A86" i="33"/>
  <c r="A88" i="1" l="1"/>
  <c r="A87" i="33"/>
  <c r="A89" i="1" l="1"/>
  <c r="A88" i="33"/>
  <c r="A90" i="1" l="1"/>
  <c r="A89" i="33"/>
  <c r="A91" i="1" l="1"/>
  <c r="A90" i="33"/>
  <c r="A92" i="1" l="1"/>
  <c r="A91" i="33"/>
  <c r="A93" i="1" l="1"/>
  <c r="A92" i="33"/>
  <c r="A94" i="1" l="1"/>
  <c r="A93" i="33"/>
  <c r="A95" i="1" l="1"/>
  <c r="A94" i="33"/>
  <c r="A96" i="1" l="1"/>
  <c r="A95" i="33"/>
  <c r="A97" i="1" l="1"/>
  <c r="A96" i="33"/>
  <c r="A98" i="1" l="1"/>
  <c r="A97" i="33"/>
  <c r="A99" i="1" l="1"/>
  <c r="A98" i="33"/>
  <c r="A100" i="1" l="1"/>
  <c r="A99" i="33"/>
  <c r="A101" i="1" l="1"/>
  <c r="A100" i="33"/>
  <c r="A102" i="1" l="1"/>
  <c r="A101" i="33"/>
  <c r="A103" i="1" l="1"/>
  <c r="A102" i="33"/>
  <c r="A104" i="1" l="1"/>
  <c r="A103" i="33"/>
  <c r="A105" i="1" l="1"/>
  <c r="A104" i="33"/>
  <c r="A106" i="1" l="1"/>
  <c r="A105" i="33"/>
  <c r="A107" i="1" l="1"/>
  <c r="A106" i="33"/>
  <c r="A108" i="1" l="1"/>
  <c r="A107" i="33"/>
  <c r="A109" i="1" l="1"/>
  <c r="A108" i="33"/>
  <c r="A110" i="1" l="1"/>
  <c r="A109" i="33"/>
  <c r="A111" i="1" l="1"/>
  <c r="A110" i="33"/>
  <c r="A112" i="1" l="1"/>
  <c r="A111" i="33"/>
  <c r="A113" i="1" l="1"/>
  <c r="A112" i="33"/>
  <c r="A114" i="1" l="1"/>
  <c r="A113" i="33"/>
  <c r="A115" i="1" l="1"/>
  <c r="A114" i="33"/>
  <c r="A116" i="1" l="1"/>
  <c r="A115" i="33"/>
  <c r="A117" i="1" l="1"/>
  <c r="A116" i="33"/>
  <c r="A118" i="1" l="1"/>
  <c r="A117" i="33"/>
  <c r="A119" i="1" l="1"/>
  <c r="A118" i="33"/>
  <c r="A120" i="1" l="1"/>
  <c r="A119" i="33"/>
  <c r="A121" i="1" l="1"/>
  <c r="A120" i="33"/>
  <c r="A122" i="1" l="1"/>
  <c r="A121" i="33"/>
  <c r="A123" i="1" l="1"/>
  <c r="A122" i="33"/>
  <c r="A124" i="1" l="1"/>
  <c r="A123" i="33"/>
  <c r="A125" i="1" l="1"/>
  <c r="A124" i="33"/>
  <c r="A126" i="1" l="1"/>
  <c r="A125" i="33"/>
  <c r="A127" i="1" l="1"/>
  <c r="A126" i="33"/>
  <c r="A128" i="1" l="1"/>
  <c r="A127" i="33"/>
  <c r="A129" i="1" l="1"/>
  <c r="A128" i="33"/>
  <c r="A130" i="1" l="1"/>
  <c r="A129" i="33"/>
  <c r="A131" i="1" l="1"/>
  <c r="A130" i="33"/>
  <c r="A132" i="1" l="1"/>
  <c r="A131" i="33"/>
  <c r="A133" i="1" l="1"/>
  <c r="A132" i="33"/>
  <c r="A134" i="1" l="1"/>
  <c r="A133" i="33"/>
  <c r="A135" i="1" l="1"/>
  <c r="A134" i="33"/>
  <c r="A136" i="1" l="1"/>
  <c r="A135" i="33"/>
  <c r="A137" i="1" l="1"/>
  <c r="A136" i="33"/>
  <c r="A138" i="1" l="1"/>
  <c r="A137" i="33"/>
  <c r="A139" i="1" l="1"/>
  <c r="A138" i="33"/>
  <c r="A140" i="1" l="1"/>
  <c r="A139" i="33"/>
  <c r="A141" i="1" l="1"/>
  <c r="A140" i="33"/>
  <c r="A142" i="1" l="1"/>
  <c r="A141" i="33"/>
  <c r="A143" i="1" l="1"/>
  <c r="A142" i="33"/>
  <c r="A144" i="1" l="1"/>
  <c r="A143" i="33"/>
  <c r="A145" i="1" l="1"/>
  <c r="A144" i="33"/>
  <c r="A146" i="1" l="1"/>
  <c r="A145" i="33"/>
  <c r="A147" i="1" l="1"/>
  <c r="A146" i="33"/>
  <c r="A148" i="1" l="1"/>
  <c r="A147" i="33"/>
  <c r="A149" i="1" l="1"/>
  <c r="A148" i="33"/>
  <c r="A150" i="1" l="1"/>
  <c r="A149" i="33"/>
  <c r="A151" i="1" l="1"/>
  <c r="A150" i="33"/>
  <c r="A152" i="1" l="1"/>
  <c r="A151" i="33"/>
  <c r="A153" i="1" l="1"/>
  <c r="A152" i="33"/>
  <c r="A154" i="1" l="1"/>
  <c r="A153" i="33"/>
  <c r="A155" i="1" l="1"/>
  <c r="A154" i="33"/>
  <c r="A156" i="1" l="1"/>
  <c r="A155" i="33"/>
  <c r="A157" i="1" l="1"/>
  <c r="A156" i="33"/>
  <c r="A158" i="1" l="1"/>
  <c r="A157" i="33"/>
  <c r="A159" i="1" l="1"/>
  <c r="A158" i="33"/>
  <c r="A160" i="1" l="1"/>
  <c r="A159" i="33"/>
  <c r="A161" i="1" l="1"/>
  <c r="A160" i="33"/>
  <c r="A162" i="1" l="1"/>
  <c r="A161" i="33"/>
  <c r="A163" i="1" l="1"/>
  <c r="A162" i="33"/>
  <c r="A164" i="1" l="1"/>
  <c r="A163" i="33"/>
  <c r="A165" i="1" l="1"/>
  <c r="A164" i="33"/>
  <c r="A166" i="1" l="1"/>
  <c r="A165" i="33"/>
  <c r="A167" i="1" l="1"/>
  <c r="A166" i="33"/>
  <c r="A168" i="1" l="1"/>
  <c r="A167" i="33"/>
  <c r="A169" i="1" l="1"/>
  <c r="A168" i="33"/>
  <c r="A170" i="1" l="1"/>
  <c r="A169" i="33"/>
  <c r="A171" i="1" l="1"/>
  <c r="A170" i="33"/>
  <c r="A172" i="1" l="1"/>
  <c r="A171" i="33"/>
  <c r="A173" i="1" l="1"/>
  <c r="A172" i="33"/>
  <c r="A174" i="1" l="1"/>
  <c r="A173" i="33"/>
  <c r="A175" i="1" l="1"/>
  <c r="A174" i="33"/>
  <c r="A176" i="1" l="1"/>
  <c r="A175" i="33"/>
  <c r="A177" i="1" l="1"/>
  <c r="A176" i="33"/>
  <c r="A178" i="1" l="1"/>
  <c r="A177" i="33"/>
  <c r="A179" i="1" l="1"/>
  <c r="A178" i="33"/>
  <c r="A180" i="1" l="1"/>
  <c r="A179" i="33"/>
  <c r="A181" i="1" l="1"/>
  <c r="A180" i="33"/>
  <c r="A182" i="1" l="1"/>
  <c r="A181" i="33"/>
  <c r="A183" i="1" l="1"/>
  <c r="A182" i="33"/>
  <c r="A184" i="1" l="1"/>
  <c r="A183" i="33"/>
  <c r="A185" i="1" l="1"/>
  <c r="A184" i="33"/>
  <c r="A186" i="1" l="1"/>
  <c r="A185" i="33"/>
  <c r="A187" i="1" l="1"/>
  <c r="A186" i="33"/>
  <c r="A188" i="1" l="1"/>
  <c r="A187" i="33"/>
  <c r="A189" i="1" l="1"/>
  <c r="A188" i="33"/>
  <c r="A190" i="1" l="1"/>
  <c r="A189" i="33"/>
  <c r="A191" i="1" l="1"/>
  <c r="A190" i="33"/>
  <c r="A192" i="1" l="1"/>
  <c r="A191" i="33"/>
  <c r="A193" i="1" l="1"/>
  <c r="A192" i="33"/>
  <c r="A194" i="1" l="1"/>
  <c r="A193" i="33"/>
  <c r="A195" i="1" l="1"/>
  <c r="A194" i="33"/>
  <c r="A196" i="1" l="1"/>
  <c r="A195" i="33"/>
  <c r="A197" i="1" l="1"/>
  <c r="A196" i="33"/>
  <c r="A198" i="1" l="1"/>
  <c r="A197" i="33"/>
  <c r="A199" i="1" l="1"/>
  <c r="A198" i="33"/>
  <c r="A200" i="1" l="1"/>
  <c r="A199" i="33"/>
  <c r="A201" i="1" l="1"/>
  <c r="A200" i="33"/>
  <c r="A202" i="1" l="1"/>
  <c r="A201" i="33"/>
  <c r="A203" i="1" l="1"/>
  <c r="A202" i="33"/>
  <c r="A204" i="1" l="1"/>
  <c r="A203" i="33"/>
  <c r="A205" i="1" l="1"/>
  <c r="A204" i="33"/>
  <c r="A206" i="1" l="1"/>
  <c r="A205" i="33"/>
  <c r="A207" i="1" l="1"/>
  <c r="A206" i="33"/>
  <c r="A208" i="1" l="1"/>
  <c r="A207" i="33"/>
  <c r="A209" i="1" l="1"/>
  <c r="A208" i="33"/>
  <c r="A210" i="1" l="1"/>
  <c r="A209" i="33"/>
  <c r="A211" i="1" l="1"/>
  <c r="A210" i="33"/>
  <c r="A212" i="1" l="1"/>
  <c r="A211" i="33"/>
  <c r="A213" i="1" l="1"/>
  <c r="A213" i="33" s="1"/>
  <c r="A212" i="3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<sst xmlns="http://schemas.openxmlformats.org/spreadsheetml/2006/main" count="1830" uniqueCount="247">
  <si>
    <t>KASKO_BALIK</t>
  </si>
  <si>
    <t>HAVÁRIA+ŽIVEL+ODCUD.</t>
  </si>
  <si>
    <t>HAVÁRIA+ŽIVEL</t>
  </si>
  <si>
    <t>DRUH_VOZIDLA</t>
  </si>
  <si>
    <t>Osobný automobil</t>
  </si>
  <si>
    <t>Motocykle</t>
  </si>
  <si>
    <t>Nákladné vozidlá</t>
  </si>
  <si>
    <t>Ťahače</t>
  </si>
  <si>
    <t>Traktory</t>
  </si>
  <si>
    <t>Autobusy</t>
  </si>
  <si>
    <t>Návesy</t>
  </si>
  <si>
    <t>Obytný automobil</t>
  </si>
  <si>
    <t>nemá</t>
  </si>
  <si>
    <t>POCET_SEDADIEL</t>
  </si>
  <si>
    <t>ZABEZPECENIE</t>
  </si>
  <si>
    <t>žiadne</t>
  </si>
  <si>
    <t>I</t>
  </si>
  <si>
    <t>A</t>
  </si>
  <si>
    <t>M</t>
  </si>
  <si>
    <t>L</t>
  </si>
  <si>
    <t>I+A</t>
  </si>
  <si>
    <t>I+M</t>
  </si>
  <si>
    <t>I+L</t>
  </si>
  <si>
    <t>A+M</t>
  </si>
  <si>
    <t>A+L</t>
  </si>
  <si>
    <t>M+L</t>
  </si>
  <si>
    <t>I+A+M</t>
  </si>
  <si>
    <t>I+A+L</t>
  </si>
  <si>
    <t>I+M+L</t>
  </si>
  <si>
    <t>A+M+L</t>
  </si>
  <si>
    <t>I+A+M+L</t>
  </si>
  <si>
    <t>DP_URAZ_BALIK</t>
  </si>
  <si>
    <t>Balík A</t>
  </si>
  <si>
    <t>Balík B</t>
  </si>
  <si>
    <t>Balík C</t>
  </si>
  <si>
    <t>DP_BATOZINA</t>
  </si>
  <si>
    <t>krytie 700 €</t>
  </si>
  <si>
    <t>krytie 1400 €</t>
  </si>
  <si>
    <t>krytie 2100 €</t>
  </si>
  <si>
    <t>DP_SKLO</t>
  </si>
  <si>
    <t>krytie 350 €</t>
  </si>
  <si>
    <t>krytie 1050 €</t>
  </si>
  <si>
    <t>krytie 1750 €</t>
  </si>
  <si>
    <t>krytie 2450 €</t>
  </si>
  <si>
    <t>krytie 2800 €</t>
  </si>
  <si>
    <t>krytie 3150 €</t>
  </si>
  <si>
    <t>DP_ASIST</t>
  </si>
  <si>
    <t>Príloha č.1</t>
  </si>
  <si>
    <t>Názov spoločnosti:</t>
  </si>
  <si>
    <t>Legenga zabezepečenie:</t>
  </si>
  <si>
    <t>Ulica:</t>
  </si>
  <si>
    <t>IČO</t>
  </si>
  <si>
    <t>A - Alarm</t>
  </si>
  <si>
    <t>PSČ:</t>
  </si>
  <si>
    <t>Mesto:</t>
  </si>
  <si>
    <t>L - Lojack / GP jack</t>
  </si>
  <si>
    <t>EČV</t>
  </si>
  <si>
    <t>Nákladné vozidlá od 3,5 do 12 ton</t>
  </si>
  <si>
    <t>10% min.350,- €</t>
  </si>
  <si>
    <t>Typ</t>
  </si>
  <si>
    <t>Názov /
Model</t>
  </si>
  <si>
    <t>Dátum prvej 
evidencie
(rok výroby)</t>
  </si>
  <si>
    <t>Objem
valcov
(cm3)</t>
  </si>
  <si>
    <t>Celková
hmotnosť
v kg</t>
  </si>
  <si>
    <t>Sadzba
poistného</t>
  </si>
  <si>
    <t>Audi</t>
  </si>
  <si>
    <t>BMW 1</t>
  </si>
  <si>
    <t>BMW 2</t>
  </si>
  <si>
    <t>Cadillac</t>
  </si>
  <si>
    <t>Citroen</t>
  </si>
  <si>
    <t>Dacia</t>
  </si>
  <si>
    <t>DAF</t>
  </si>
  <si>
    <t>Daihatsu</t>
  </si>
  <si>
    <t>Dodge</t>
  </si>
  <si>
    <t>Fiat</t>
  </si>
  <si>
    <t>GAZ</t>
  </si>
  <si>
    <t>Honda</t>
  </si>
  <si>
    <t>Hyundai</t>
  </si>
  <si>
    <t>Chevrolet</t>
  </si>
  <si>
    <t>Isuzu</t>
  </si>
  <si>
    <t>IVECO</t>
  </si>
  <si>
    <t>JEEP</t>
  </si>
  <si>
    <t>KIA</t>
  </si>
  <si>
    <t>Lada</t>
  </si>
  <si>
    <t>Lancia</t>
  </si>
  <si>
    <t>Land Rover</t>
  </si>
  <si>
    <t>Lexus</t>
  </si>
  <si>
    <t>Mazda</t>
  </si>
  <si>
    <t>Mercedes Benz 1</t>
  </si>
  <si>
    <t>Mercedes Benz 2</t>
  </si>
  <si>
    <t>Mini</t>
  </si>
  <si>
    <t>Mitsubishi</t>
  </si>
  <si>
    <t>Peugeot</t>
  </si>
  <si>
    <t>Renault</t>
  </si>
  <si>
    <t>Rover</t>
  </si>
  <si>
    <t>Saab</t>
  </si>
  <si>
    <t>Sang-Yong,Tata</t>
  </si>
  <si>
    <t>Seat</t>
  </si>
  <si>
    <t>Smart</t>
  </si>
  <si>
    <t>Subaru</t>
  </si>
  <si>
    <t>Suzuki</t>
  </si>
  <si>
    <t>Škoda 1-Octavia,Fabia, Roomster</t>
  </si>
  <si>
    <t>Škoda 2-užitkové(Octavia,Fabia,Roomster)</t>
  </si>
  <si>
    <t>Škoda Superb</t>
  </si>
  <si>
    <t>VW 1</t>
  </si>
  <si>
    <t>VW 2</t>
  </si>
  <si>
    <t>Motocykle do 50 ccm</t>
  </si>
  <si>
    <t>Motocykle od 51 do 350 ccm</t>
  </si>
  <si>
    <t>Motocykle nad 350 ccm</t>
  </si>
  <si>
    <t>Nákladné vozidlá nad 12 ton</t>
  </si>
  <si>
    <t>Autobus do 5 ton</t>
  </si>
  <si>
    <t>Prípojné vozidla do 750 kg</t>
  </si>
  <si>
    <t>Návesy od 10 000 do 24 000 kg</t>
  </si>
  <si>
    <t>Návesy nad 24 000 kg</t>
  </si>
  <si>
    <t>Obyt. automobil do celkovej hmotnosti 10 000 kg</t>
  </si>
  <si>
    <t>Autobus mestký</t>
  </si>
  <si>
    <t>Autobus nad 5 ton</t>
  </si>
  <si>
    <t>bez</t>
  </si>
  <si>
    <t>99,- €</t>
  </si>
  <si>
    <t>199,- €</t>
  </si>
  <si>
    <t>299,- €</t>
  </si>
  <si>
    <t>399,- €</t>
  </si>
  <si>
    <t>15% min.500,- €</t>
  </si>
  <si>
    <t>20% min.800,- €</t>
  </si>
  <si>
    <t>SPOLUUCAST</t>
  </si>
  <si>
    <t>VOZIDLA</t>
  </si>
  <si>
    <t>C_SPOLUUCAST_SP1</t>
  </si>
  <si>
    <t>C_SPOLUUCAST_SP2</t>
  </si>
  <si>
    <t>C_VOZIDLA_OA</t>
  </si>
  <si>
    <t>C_VOZIDLA_MC</t>
  </si>
  <si>
    <t>C_VOZIDLA_NV</t>
  </si>
  <si>
    <t>C_VOZIDLA_TA</t>
  </si>
  <si>
    <t>C_VOZIDLA_TR</t>
  </si>
  <si>
    <t>C_VOZIDLA_AUT</t>
  </si>
  <si>
    <t>C_VOZIDLA_NAV</t>
  </si>
  <si>
    <t>C_VOZIDLA_OBA</t>
  </si>
  <si>
    <t>VOZIDLA_OA</t>
  </si>
  <si>
    <t>VOZIDLA_MC</t>
  </si>
  <si>
    <t>VOZIDLA_NV</t>
  </si>
  <si>
    <t>VOZIDLA_TA</t>
  </si>
  <si>
    <t>VOZIDLA_TR</t>
  </si>
  <si>
    <t>VOZIDLA_AUT</t>
  </si>
  <si>
    <t>VOZIDLA_NAV</t>
  </si>
  <si>
    <t>VOZIDLA_OBA</t>
  </si>
  <si>
    <t>Najazdené
km</t>
  </si>
  <si>
    <t>Zabezpečenie
(výber)</t>
  </si>
  <si>
    <t>Začiatok
poistenia
(povinný údaj)</t>
  </si>
  <si>
    <t>Základné
ročné
poistné
pre
jednotlivé
MV</t>
  </si>
  <si>
    <t>Ročné
poistné
po
objemovej
zľave</t>
  </si>
  <si>
    <t>Výsledné
ročné poistné
po zľavách
pre jednotlivé
MV</t>
  </si>
  <si>
    <t>Doplnkové
poistenie 
Úraz balík
PS</t>
  </si>
  <si>
    <t>Ročné poistné
pre doplnkové
úrazové
poistenie pre
jednotlivé MV</t>
  </si>
  <si>
    <t>Doplnkové
poistenie
Batožina PS</t>
  </si>
  <si>
    <t>Predmet</t>
  </si>
  <si>
    <t>Poistná suma v Euro</t>
  </si>
  <si>
    <t>Poistné v Euro</t>
  </si>
  <si>
    <t>Ročné poistné
pre doplnkové
poistenie
batožiny pre
jednotlivé MV</t>
  </si>
  <si>
    <t>Doplnkové
poistenie
Skla</t>
  </si>
  <si>
    <t>Ročné poistné pre doplnkové positenie skla pre jednotlivé MV</t>
  </si>
  <si>
    <t>Na jedno sedadlo</t>
  </si>
  <si>
    <t>URAZ_VOZIDLO</t>
  </si>
  <si>
    <t>VOZIDLO</t>
  </si>
  <si>
    <t>HODNOTA</t>
  </si>
  <si>
    <t xml:space="preserve">Číslo HPZ: </t>
  </si>
  <si>
    <t>Frekvencia platenia:</t>
  </si>
  <si>
    <t>Polročne</t>
  </si>
  <si>
    <t>Štvrťročne</t>
  </si>
  <si>
    <t>I - Imobilizér</t>
  </si>
  <si>
    <t>M - Mechanické zabezpečovacie zariadenie</t>
  </si>
  <si>
    <t>FREKVENCIA</t>
  </si>
  <si>
    <t>Ročne</t>
  </si>
  <si>
    <t>Poradové
číslo
(vozidla)</t>
  </si>
  <si>
    <t xml:space="preserve">Celková výška základného ročného poistného:   </t>
  </si>
  <si>
    <t xml:space="preserve">Výška objemovej zľavy:   </t>
  </si>
  <si>
    <t xml:space="preserve">Výška obchodnej zľavy:   </t>
  </si>
  <si>
    <t xml:space="preserve">Výsledné ročné poistné:   </t>
  </si>
  <si>
    <t xml:space="preserve">Výška splátky:   </t>
  </si>
  <si>
    <t>Splatnosť poistného/splátky poistného deň, mesiac príslušného kalendárneho roka</t>
  </si>
  <si>
    <t>Variabilný symbol:</t>
  </si>
  <si>
    <t>Prípojné vozidlá do 750 kg</t>
  </si>
  <si>
    <t>C_VOZIDLA_PV1</t>
  </si>
  <si>
    <t>C_VOZIDLA_PV2</t>
  </si>
  <si>
    <t>VOZIDLA_PV1</t>
  </si>
  <si>
    <t>VOZIDLA_PV2</t>
  </si>
  <si>
    <t>SPOLUUCAST_SP1 (OA)</t>
  </si>
  <si>
    <t>SPOLUUCAST_SP3 (PV1)</t>
  </si>
  <si>
    <t>SPOLUUCAST_SP4 (PV2)</t>
  </si>
  <si>
    <t>C_SPOLUUCAST_SP3</t>
  </si>
  <si>
    <t>C_SPOLUUCAST_SP4</t>
  </si>
  <si>
    <t>SPOLUUCAST_SP2 (Ostatné)</t>
  </si>
  <si>
    <t>Kasko Balík
(povinný údaj)</t>
  </si>
  <si>
    <t>Druh vozidla
(povinný údaj)</t>
  </si>
  <si>
    <t>Továrenská značka
(povinný údaj)</t>
  </si>
  <si>
    <t>Palivo</t>
  </si>
  <si>
    <t>Výkon
v kW</t>
  </si>
  <si>
    <t>Počet dverí</t>
  </si>
  <si>
    <t>Počet
sedadiel
(povinný údaj v prípade úrazového pripoistenia)</t>
  </si>
  <si>
    <t>Prevodovka
počet stupňov</t>
  </si>
  <si>
    <t>Účel
použitia</t>
  </si>
  <si>
    <t>Spoluúčasť (povinný údaj)</t>
  </si>
  <si>
    <t>Farba</t>
  </si>
  <si>
    <t>Vozidlo
nové / jazdené</t>
  </si>
  <si>
    <t>Počet
klúčov
od MV</t>
  </si>
  <si>
    <t>Počet
diaľkových
ovládačov
od alarmu</t>
  </si>
  <si>
    <t>Počet klúčov od 
mechanického
zabezpečovacieho
zariadenia</t>
  </si>
  <si>
    <t>Kľúče
kopírovné
áno/nie</t>
  </si>
  <si>
    <t xml:space="preserve">Disky
z
ľahkej
zliatiny
</t>
  </si>
  <si>
    <t>Alfa Romeo</t>
  </si>
  <si>
    <t>Ford</t>
  </si>
  <si>
    <t>Chrysler</t>
  </si>
  <si>
    <t>Nissan</t>
  </si>
  <si>
    <t>Opel</t>
  </si>
  <si>
    <t>Toyota</t>
  </si>
  <si>
    <t>Volvo</t>
  </si>
  <si>
    <t>Prípojné vozidla od 750 do 10 000 kg</t>
  </si>
  <si>
    <t>Označenie</t>
  </si>
  <si>
    <t>OBCHODNA_ZLAVA</t>
  </si>
  <si>
    <t>*</t>
  </si>
  <si>
    <t>ZNAČKA</t>
  </si>
  <si>
    <t>SPOLUÚČASŤ</t>
  </si>
  <si>
    <t>JUMPER</t>
  </si>
  <si>
    <t>NASTAVENIE</t>
  </si>
  <si>
    <t>JP_STLPCE12</t>
  </si>
  <si>
    <t>VIN
(povinný údaj)</t>
  </si>
  <si>
    <t>Číslo TP</t>
  </si>
  <si>
    <t>Poistná suma s DPH</t>
  </si>
  <si>
    <t>ANO_NIE</t>
  </si>
  <si>
    <t>Áno</t>
  </si>
  <si>
    <t>krytie 3500 €</t>
  </si>
  <si>
    <t>Doplnkové
poistenie
Asistenčné
služby PLUS pre
jednotlivé MV</t>
  </si>
  <si>
    <t>BALIK H+Z+O, RIZIKO HAVARIA</t>
  </si>
  <si>
    <t>BALIK H+Z+O, RIZIKO ZIVEL</t>
  </si>
  <si>
    <t>BALIK H+Z+O, RIZIKO ODCUDZENIE</t>
  </si>
  <si>
    <t>BALIK H+Z, RIZIKO HAVARIA</t>
  </si>
  <si>
    <t>BALIK H+Z, RIZIKO ZIVEL</t>
  </si>
  <si>
    <t>Bonetti</t>
  </si>
  <si>
    <t>Qoros</t>
  </si>
  <si>
    <t>Poistná suma s DPH
(povinný údaj)</t>
  </si>
  <si>
    <t>Verzia platnosti prihlášky od 01.01.2021, platnosť ponuky je 30 kalendárnych dní</t>
  </si>
  <si>
    <t>V........................................ Dňa .......................</t>
  </si>
  <si>
    <t>Podpis a pečiatka poistníka:</t>
  </si>
  <si>
    <t>Podpis a pečiatka sprostredkovateľa:</t>
  </si>
  <si>
    <t>Výška
zliav pre 
jednotlivé
MV</t>
  </si>
  <si>
    <t>STAV2</t>
  </si>
  <si>
    <t>Výsledné ročné poistné pre jednotlivé MV</t>
  </si>
  <si>
    <t>Každá ďalšia platba poistného (splátka, ročné poistné) sa uhrádzajú s uvedením variabilného symbolu na číslo účtu: SK72 0200 0000 0000 0033 1555.</t>
  </si>
  <si>
    <t>Daň z poistenia vo výške 8% bola aplikovaná v zmysle zákona č. 213/2018 Z.z. o dani z poistenia a o zmene a doplnení niektorých zákonov účinného od 1.1.2019.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</si>
</sst>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_);[Red]\(&quot;€&quot;#,##0\)"/>
    <numFmt numFmtId="165" formatCode="#,##0.00\ &quot;€&quot;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3"/>
      <color theme="1"/>
      <name val="Arial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sz val="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3"/>
      <color theme="1"/>
      <name val="Arial"/>
      <family val="2"/>
      <charset val="238"/>
    </font>
    <font>
      <b/>
      <sz val="13"/>
      <color rgb="FFC00000"/>
      <name val="Arial"/>
      <family val="2"/>
      <charset val="238"/>
    </font>
    <font>
      <sz val="10"/>
      <color theme="1"/>
      <name val="Arial"/>
      <family val="2"/>
      <charset val="238"/>
    </font>
    <font>
      <sz val="28"/>
      <color theme="1"/>
      <name val="Times New Roman"/>
      <family val="1"/>
      <charset val="238"/>
    </font>
    <font>
      <b/>
      <sz val="14"/>
      <color rgb="FFFF0000"/>
      <name val="Arial"/>
      <family val="2"/>
      <charset val="238"/>
    </font>
    <font>
      <sz val="10.5"/>
      <color rgb="FFFF0000"/>
      <name val="Arial"/>
      <family val="2"/>
      <charset val="238"/>
    </font>
    <font>
      <sz val="13"/>
      <color rgb="FFFF0000"/>
      <name val="Arial"/>
      <family val="2"/>
      <charset val="238"/>
    </font>
    <font>
      <u/>
      <sz val="13"/>
      <color theme="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rgb="FFCCFF6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15" fillId="0" borderId="0" applyFont="0" applyFill="0" applyBorder="0" applyAlignment="0" applyProtection="0"/>
  </cellStyleXfs>
  <cellXfs count="104">
    <xf numFmtId="0" fontId="0" fillId="0" borderId="0" xfId="0"/>
    <xf numFmtId="0" fontId="3" fillId="3" borderId="0" xfId="1" applyFont="1" applyFill="1" applyBorder="1" applyAlignment="1" applyProtection="1">
      <alignment horizontal="left"/>
    </xf>
    <xf numFmtId="0" fontId="2" fillId="0" borderId="0" xfId="0" applyFont="1"/>
    <xf numFmtId="0" fontId="4" fillId="2" borderId="0" xfId="0" applyFont="1" applyFill="1" applyBorder="1" applyProtection="1"/>
    <xf numFmtId="164" fontId="3" fillId="3" borderId="0" xfId="1" applyNumberFormat="1" applyFont="1" applyFill="1" applyBorder="1" applyAlignment="1" applyProtection="1">
      <alignment horizontal="left"/>
    </xf>
    <xf numFmtId="0" fontId="4" fillId="2" borderId="0" xfId="0" applyNumberFormat="1" applyFont="1" applyFill="1" applyBorder="1" applyProtection="1"/>
    <xf numFmtId="0" fontId="3" fillId="3" borderId="0" xfId="1" applyNumberFormat="1" applyFont="1" applyFill="1" applyBorder="1" applyAlignment="1" applyProtection="1">
      <alignment horizontal="left"/>
    </xf>
    <xf numFmtId="0" fontId="0" fillId="0" borderId="0" xfId="0" applyNumberFormat="1"/>
    <xf numFmtId="0" fontId="6" fillId="4" borderId="0" xfId="0" applyFont="1" applyFill="1" applyAlignment="1" applyProtection="1">
      <alignment vertical="center"/>
      <protection hidden="1"/>
    </xf>
    <xf numFmtId="0" fontId="7" fillId="4" borderId="0" xfId="0" applyFont="1" applyFill="1" applyAlignment="1" applyProtection="1">
      <alignment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8" fillId="4" borderId="0" xfId="0" applyFont="1" applyFill="1" applyAlignment="1" applyProtection="1">
      <alignment vertical="center"/>
      <protection hidden="1"/>
    </xf>
    <xf numFmtId="0" fontId="8" fillId="4" borderId="0" xfId="0" applyFont="1" applyFill="1" applyBorder="1" applyAlignment="1" applyProtection="1">
      <alignment vertical="center"/>
      <protection hidden="1"/>
    </xf>
    <xf numFmtId="49" fontId="7" fillId="4" borderId="0" xfId="0" applyNumberFormat="1" applyFont="1" applyFill="1" applyAlignment="1" applyProtection="1">
      <alignment vertical="center"/>
      <protection hidden="1"/>
    </xf>
    <xf numFmtId="0" fontId="7" fillId="0" borderId="0" xfId="0" applyFont="1"/>
    <xf numFmtId="0" fontId="4" fillId="2" borderId="0" xfId="0" applyFont="1" applyFill="1" applyBorder="1" applyAlignment="1" applyProtection="1">
      <alignment wrapText="1"/>
    </xf>
    <xf numFmtId="0" fontId="2" fillId="0" borderId="0" xfId="0" applyFont="1" applyAlignment="1">
      <alignment wrapText="1"/>
    </xf>
    <xf numFmtId="0" fontId="3" fillId="3" borderId="0" xfId="1" applyFont="1" applyFill="1" applyBorder="1" applyAlignment="1" applyProtection="1">
      <alignment horizontal="left" wrapText="1"/>
    </xf>
    <xf numFmtId="0" fontId="3" fillId="0" borderId="0" xfId="1" applyFont="1" applyFill="1" applyBorder="1" applyAlignment="1" applyProtection="1">
      <alignment horizontal="left" wrapText="1"/>
    </xf>
    <xf numFmtId="0" fontId="11" fillId="2" borderId="0" xfId="1" applyFont="1" applyFill="1" applyBorder="1" applyAlignment="1" applyProtection="1">
      <alignment horizontal="left" wrapText="1"/>
    </xf>
    <xf numFmtId="0" fontId="10" fillId="0" borderId="0" xfId="0" applyFont="1" applyAlignment="1">
      <alignment wrapText="1"/>
    </xf>
    <xf numFmtId="2" fontId="0" fillId="6" borderId="0" xfId="0" applyNumberFormat="1" applyFill="1"/>
    <xf numFmtId="2" fontId="3" fillId="6" borderId="0" xfId="1" applyNumberFormat="1" applyFont="1" applyFill="1" applyBorder="1" applyAlignment="1" applyProtection="1">
      <alignment horizontal="left"/>
    </xf>
    <xf numFmtId="0" fontId="12" fillId="4" borderId="0" xfId="0" applyFont="1" applyFill="1" applyBorder="1" applyAlignment="1" applyProtection="1">
      <alignment vertical="center"/>
      <protection hidden="1"/>
    </xf>
    <xf numFmtId="0" fontId="13" fillId="4" borderId="0" xfId="0" applyFont="1" applyFill="1" applyBorder="1" applyAlignment="1" applyProtection="1">
      <alignment vertical="center"/>
      <protection hidden="1"/>
    </xf>
    <xf numFmtId="0" fontId="8" fillId="7" borderId="8" xfId="0" applyNumberFormat="1" applyFont="1" applyFill="1" applyBorder="1" applyAlignment="1" applyProtection="1">
      <alignment horizontal="left" vertical="center"/>
      <protection locked="0"/>
    </xf>
    <xf numFmtId="0" fontId="8" fillId="7" borderId="11" xfId="0" applyNumberFormat="1" applyFont="1" applyFill="1" applyBorder="1" applyAlignment="1" applyProtection="1">
      <alignment horizontal="left" vertical="center"/>
      <protection locked="0"/>
    </xf>
    <xf numFmtId="0" fontId="14" fillId="2" borderId="0" xfId="0" applyFont="1" applyFill="1" applyProtection="1"/>
    <xf numFmtId="0" fontId="0" fillId="0" borderId="0" xfId="0" applyProtection="1"/>
    <xf numFmtId="0" fontId="0" fillId="3" borderId="0" xfId="0" applyFill="1" applyProtection="1"/>
    <xf numFmtId="0" fontId="8" fillId="0" borderId="0" xfId="0" applyNumberFormat="1" applyFont="1" applyFill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9" borderId="14" xfId="0" applyFont="1" applyFill="1" applyBorder="1" applyAlignment="1" applyProtection="1">
      <alignment horizontal="center" vertical="center" wrapText="1"/>
      <protection hidden="1"/>
    </xf>
    <xf numFmtId="0" fontId="5" fillId="9" borderId="16" xfId="0" applyFont="1" applyFill="1" applyBorder="1" applyAlignment="1" applyProtection="1">
      <alignment horizontal="center" vertical="center" wrapText="1"/>
      <protection hidden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165" fontId="9" fillId="10" borderId="1" xfId="0" applyNumberFormat="1" applyFont="1" applyFill="1" applyBorder="1" applyAlignment="1" applyProtection="1">
      <alignment horizontal="center" vertical="center"/>
      <protection hidden="1"/>
    </xf>
    <xf numFmtId="165" fontId="9" fillId="10" borderId="1" xfId="2" applyNumberFormat="1" applyFont="1" applyFill="1" applyBorder="1" applyAlignment="1" applyProtection="1">
      <alignment horizontal="center" vertical="center"/>
      <protection hidden="1"/>
    </xf>
    <xf numFmtId="0" fontId="7" fillId="7" borderId="0" xfId="0" applyNumberFormat="1" applyFont="1" applyFill="1" applyProtection="1">
      <protection hidden="1"/>
    </xf>
    <xf numFmtId="0" fontId="16" fillId="7" borderId="0" xfId="0" applyNumberFormat="1" applyFont="1" applyFill="1" applyAlignment="1" applyProtection="1">
      <alignment horizontal="right" vertical="center"/>
      <protection hidden="1"/>
    </xf>
    <xf numFmtId="0" fontId="7" fillId="7" borderId="0" xfId="0" applyNumberFormat="1" applyFont="1" applyFill="1" applyAlignment="1" applyProtection="1">
      <alignment vertical="center"/>
      <protection hidden="1"/>
    </xf>
    <xf numFmtId="0" fontId="7" fillId="7" borderId="0" xfId="0" applyNumberFormat="1" applyFont="1" applyFill="1" applyBorder="1" applyAlignment="1" applyProtection="1">
      <alignment horizontal="center" vertical="center"/>
      <protection hidden="1"/>
    </xf>
    <xf numFmtId="0" fontId="16" fillId="7" borderId="0" xfId="0" applyNumberFormat="1" applyFont="1" applyFill="1" applyAlignment="1" applyProtection="1">
      <alignment horizontal="right"/>
      <protection hidden="1"/>
    </xf>
    <xf numFmtId="0" fontId="9" fillId="7" borderId="0" xfId="2" applyNumberFormat="1" applyFont="1" applyFill="1" applyBorder="1" applyAlignment="1" applyProtection="1">
      <alignment horizontal="center" vertical="center"/>
      <protection hidden="1"/>
    </xf>
    <xf numFmtId="0" fontId="4" fillId="11" borderId="0" xfId="0" applyFont="1" applyFill="1" applyBorder="1" applyAlignment="1" applyProtection="1">
      <alignment wrapText="1"/>
    </xf>
    <xf numFmtId="0" fontId="17" fillId="7" borderId="0" xfId="0" applyFont="1" applyFill="1" applyBorder="1" applyAlignment="1" applyProtection="1">
      <alignment vertical="center"/>
      <protection hidden="1"/>
    </xf>
    <xf numFmtId="0" fontId="17" fillId="7" borderId="0" xfId="0" applyNumberFormat="1" applyFont="1" applyFill="1" applyBorder="1" applyAlignment="1" applyProtection="1">
      <alignment vertical="center"/>
      <protection hidden="1"/>
    </xf>
    <xf numFmtId="3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Protection="1"/>
    <xf numFmtId="9" fontId="18" fillId="3" borderId="0" xfId="0" applyNumberFormat="1" applyFont="1" applyFill="1" applyProtection="1"/>
    <xf numFmtId="0" fontId="18" fillId="0" borderId="0" xfId="0" applyFont="1" applyProtection="1"/>
    <xf numFmtId="165" fontId="8" fillId="9" borderId="12" xfId="0" applyNumberFormat="1" applyFont="1" applyFill="1" applyBorder="1" applyAlignment="1" applyProtection="1">
      <alignment horizontal="center" vertical="center" wrapText="1"/>
      <protection hidden="1"/>
    </xf>
    <xf numFmtId="0" fontId="5" fillId="9" borderId="13" xfId="0" applyFont="1" applyFill="1" applyBorder="1" applyAlignment="1" applyProtection="1">
      <alignment horizontal="center" vertical="center" wrapText="1"/>
      <protection hidden="1"/>
    </xf>
    <xf numFmtId="165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/>
    <xf numFmtId="0" fontId="1" fillId="0" borderId="0" xfId="0" applyFont="1" applyFill="1"/>
    <xf numFmtId="0" fontId="1" fillId="0" borderId="2" xfId="0" applyFont="1" applyBorder="1"/>
    <xf numFmtId="0" fontId="1" fillId="2" borderId="2" xfId="0" applyFont="1" applyFill="1" applyBorder="1"/>
    <xf numFmtId="0" fontId="1" fillId="3" borderId="2" xfId="0" applyFont="1" applyFill="1" applyBorder="1" applyAlignment="1">
      <alignment horizontal="center" vertical="center"/>
    </xf>
    <xf numFmtId="9" fontId="1" fillId="3" borderId="2" xfId="0" applyNumberFormat="1" applyFont="1" applyFill="1" applyBorder="1" applyProtection="1"/>
    <xf numFmtId="2" fontId="1" fillId="8" borderId="2" xfId="0" applyNumberFormat="1" applyFont="1" applyFill="1" applyBorder="1" applyAlignment="1">
      <alignment horizontal="center" vertical="center"/>
    </xf>
    <xf numFmtId="10" fontId="8" fillId="9" borderId="12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0" xfId="0" applyFill="1"/>
    <xf numFmtId="0" fontId="0" fillId="3" borderId="0" xfId="0" applyFill="1"/>
    <xf numFmtId="0" fontId="7" fillId="12" borderId="0" xfId="0" applyNumberFormat="1" applyFont="1" applyFill="1" applyProtection="1">
      <protection hidden="1"/>
    </xf>
    <xf numFmtId="0" fontId="9" fillId="4" borderId="0" xfId="0" applyFont="1" applyFill="1" applyBorder="1" applyAlignment="1" applyProtection="1">
      <alignment vertical="center"/>
      <protection hidden="1"/>
    </xf>
    <xf numFmtId="0" fontId="7" fillId="4" borderId="0" xfId="0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0" fontId="8" fillId="9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8" xfId="0" applyNumberFormat="1" applyFont="1" applyFill="1" applyBorder="1" applyAlignment="1" applyProtection="1">
      <alignment horizontal="center" vertical="center"/>
      <protection locked="0"/>
    </xf>
    <xf numFmtId="0" fontId="7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7" borderId="0" xfId="0" applyNumberFormat="1" applyFont="1" applyFill="1" applyProtection="1">
      <protection hidden="1"/>
    </xf>
    <xf numFmtId="165" fontId="3" fillId="3" borderId="0" xfId="1" applyNumberFormat="1" applyFont="1" applyFill="1" applyBorder="1" applyAlignment="1" applyProtection="1">
      <alignment horizontal="left"/>
    </xf>
    <xf numFmtId="0" fontId="20" fillId="4" borderId="0" xfId="0" applyFont="1" applyFill="1" applyBorder="1" applyAlignment="1" applyProtection="1">
      <alignment vertical="center"/>
      <protection hidden="1"/>
    </xf>
    <xf numFmtId="0" fontId="22" fillId="7" borderId="0" xfId="0" applyNumberFormat="1" applyFont="1" applyFill="1" applyProtection="1">
      <protection hidden="1"/>
    </xf>
    <xf numFmtId="0" fontId="21" fillId="0" borderId="0" xfId="0" applyFont="1"/>
    <xf numFmtId="0" fontId="8" fillId="0" borderId="0" xfId="0" applyFont="1"/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23" fillId="7" borderId="0" xfId="0" applyNumberFormat="1" applyFont="1" applyFill="1" applyProtection="1">
      <protection hidden="1"/>
    </xf>
    <xf numFmtId="0" fontId="5" fillId="0" borderId="14" xfId="0" applyFont="1" applyFill="1" applyBorder="1" applyAlignment="1" applyProtection="1">
      <alignment horizontal="center" vertical="center" wrapText="1"/>
      <protection hidden="1"/>
    </xf>
    <xf numFmtId="9" fontId="8" fillId="9" borderId="12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5" xfId="0" applyNumberFormat="1" applyFont="1" applyFill="1" applyBorder="1" applyAlignment="1" applyProtection="1">
      <alignment horizontal="left" vertical="center"/>
      <protection locked="0"/>
    </xf>
    <xf numFmtId="49" fontId="8" fillId="2" borderId="8" xfId="0" applyNumberFormat="1" applyFont="1" applyFill="1" applyBorder="1" applyAlignment="1" applyProtection="1">
      <alignment horizontal="left" vertical="center"/>
      <protection locked="0"/>
    </xf>
    <xf numFmtId="9" fontId="9" fillId="2" borderId="1" xfId="2" applyNumberFormat="1" applyFont="1" applyFill="1" applyBorder="1" applyAlignment="1" applyProtection="1">
      <alignment horizontal="center" vertical="center"/>
      <protection locked="0"/>
    </xf>
    <xf numFmtId="0" fontId="5" fillId="13" borderId="14" xfId="0" applyFont="1" applyFill="1" applyBorder="1" applyAlignment="1" applyProtection="1">
      <alignment horizontal="center" vertical="center" wrapText="1"/>
      <protection hidden="1"/>
    </xf>
    <xf numFmtId="0" fontId="5" fillId="13" borderId="1" xfId="0" applyFont="1" applyFill="1" applyBorder="1" applyAlignment="1" applyProtection="1">
      <alignment horizontal="center" vertical="center" wrapText="1"/>
      <protection hidden="1"/>
    </xf>
    <xf numFmtId="0" fontId="5" fillId="11" borderId="14" xfId="0" applyFont="1" applyFill="1" applyBorder="1" applyAlignment="1" applyProtection="1">
      <alignment horizontal="center" vertical="center" wrapText="1"/>
      <protection hidden="1"/>
    </xf>
    <xf numFmtId="0" fontId="5" fillId="11" borderId="13" xfId="0" applyFont="1" applyFill="1" applyBorder="1" applyAlignment="1" applyProtection="1">
      <alignment horizontal="center" vertical="center" wrapText="1"/>
      <protection hidden="1"/>
    </xf>
    <xf numFmtId="0" fontId="5" fillId="10" borderId="15" xfId="0" applyFont="1" applyFill="1" applyBorder="1" applyAlignment="1" applyProtection="1">
      <alignment horizontal="center" vertical="center" wrapText="1"/>
      <protection hidden="1"/>
    </xf>
    <xf numFmtId="165" fontId="8" fillId="10" borderId="12" xfId="0" applyNumberFormat="1" applyFont="1" applyFill="1" applyBorder="1" applyAlignment="1" applyProtection="1">
      <alignment horizontal="center" vertical="center" wrapText="1"/>
      <protection hidden="1"/>
    </xf>
    <xf numFmtId="0" fontId="9" fillId="7" borderId="3" xfId="0" applyFont="1" applyFill="1" applyBorder="1" applyAlignment="1" applyProtection="1">
      <alignment horizontal="left" vertical="center"/>
      <protection hidden="1"/>
    </xf>
    <xf numFmtId="0" fontId="9" fillId="7" borderId="4" xfId="0" applyFont="1" applyFill="1" applyBorder="1" applyAlignment="1" applyProtection="1">
      <alignment horizontal="left" vertical="center"/>
      <protection hidden="1"/>
    </xf>
    <xf numFmtId="0" fontId="9" fillId="7" borderId="6" xfId="0" applyFont="1" applyFill="1" applyBorder="1" applyAlignment="1" applyProtection="1">
      <alignment horizontal="left" vertical="center"/>
      <protection hidden="1"/>
    </xf>
    <xf numFmtId="0" fontId="9" fillId="7" borderId="7" xfId="0" applyFont="1" applyFill="1" applyBorder="1" applyAlignment="1" applyProtection="1">
      <alignment horizontal="left" vertical="center"/>
      <protection hidden="1"/>
    </xf>
    <xf numFmtId="0" fontId="9" fillId="7" borderId="6" xfId="0" applyFont="1" applyFill="1" applyBorder="1" applyAlignment="1" applyProtection="1">
      <alignment horizontal="left" vertical="center" wrapText="1"/>
      <protection hidden="1"/>
    </xf>
    <xf numFmtId="0" fontId="9" fillId="7" borderId="7" xfId="0" applyFont="1" applyFill="1" applyBorder="1" applyAlignment="1" applyProtection="1">
      <alignment horizontal="left" vertical="center" wrapText="1"/>
      <protection hidden="1"/>
    </xf>
    <xf numFmtId="0" fontId="9" fillId="7" borderId="9" xfId="0" applyFont="1" applyFill="1" applyBorder="1" applyAlignment="1" applyProtection="1">
      <alignment horizontal="left" vertical="center"/>
      <protection hidden="1"/>
    </xf>
    <xf numFmtId="0" fontId="9" fillId="7" borderId="10" xfId="0" applyFont="1" applyFill="1" applyBorder="1" applyAlignment="1" applyProtection="1">
      <alignment horizontal="left" vertical="center"/>
      <protection hidden="1"/>
    </xf>
  </cellXfs>
  <cellStyles count="3">
    <cellStyle name="Normal_Union-hmotnost-vykon_koeficienty" xfId="1" xr:uid="{00000000-0005-0000-0000-000001000000}"/>
    <cellStyle name="Normálna" xfId="0" builtinId="0"/>
    <cellStyle name="Percentá" xfId="2" builtinId="5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DDDDDD"/>
      <color rgb="FFCCECFF"/>
      <color rgb="FFCC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843643</xdr:colOff>
      <xdr:row>3</xdr:row>
      <xdr:rowOff>47625</xdr:rowOff>
    </xdr:to>
    <xdr:pic>
      <xdr:nvPicPr>
        <xdr:cNvPr id="3" name="Picture 1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87286" cy="8232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1019175</xdr:colOff>
          <xdr:row>9</xdr:row>
          <xdr:rowOff>47625</xdr:rowOff>
        </xdr:from>
        <xdr:to>
          <xdr:col>4</xdr:col>
          <xdr:colOff>276225</xdr:colOff>
          <xdr:row>10</xdr:row>
          <xdr:rowOff>266700</xdr:rowOff>
        </xdr:to>
        <xdr:sp macro="" textlink="">
          <xdr:nvSpPr>
            <xdr:cNvPr id="1028" name="cmbDetail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638175</xdr:colOff>
          <xdr:row>9</xdr:row>
          <xdr:rowOff>47625</xdr:rowOff>
        </xdr:from>
        <xdr:to>
          <xdr:col>6</xdr:col>
          <xdr:colOff>581025</xdr:colOff>
          <xdr:row>10</xdr:row>
          <xdr:rowOff>266700</xdr:rowOff>
        </xdr:to>
        <xdr:sp macro="" textlink="">
          <xdr:nvSpPr>
            <xdr:cNvPr id="1030" name="cmbDetail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9</xdr:row>
          <xdr:rowOff>38100</xdr:rowOff>
        </xdr:from>
        <xdr:to>
          <xdr:col>10</xdr:col>
          <xdr:colOff>342900</xdr:colOff>
          <xdr:row>10</xdr:row>
          <xdr:rowOff>257175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74A7-72C5-4C81-99AA-C13EAB43E03D}">
  <sheetPr codeName="Sheet24"/>
  <dimension ref="A1:B213"/>
  <sheetViews>
    <sheetView workbookViewId="0">
      <selection activeCell="C14" sqref="C14"/>
    </sheetView>
  </sheetViews>
  <sheetFormatPr defaultRowHeight="15" x14ac:dyDescent="0.25"/>
  <cols>
    <col min="2" max="2" width="74.42578125" style="82" customWidth="1"/>
  </cols>
  <sheetData>
    <row r="1" spans="1:2" ht="2.1" customHeight="1" x14ac:dyDescent="0.25"/>
    <row r="2" spans="1:2" ht="2.1" customHeight="1" x14ac:dyDescent="0.25"/>
    <row r="3" spans="1:2" ht="2.1" customHeight="1" x14ac:dyDescent="0.25"/>
    <row r="4" spans="1:2" ht="2.1" customHeight="1" x14ac:dyDescent="0.25"/>
    <row r="5" spans="1:2" ht="2.1" customHeight="1" x14ac:dyDescent="0.25"/>
    <row r="6" spans="1:2" ht="2.1" customHeight="1" x14ac:dyDescent="0.25"/>
    <row r="7" spans="1:2" ht="2.1" customHeight="1" x14ac:dyDescent="0.25"/>
    <row r="8" spans="1:2" ht="2.1" customHeight="1" x14ac:dyDescent="0.25"/>
    <row r="9" spans="1:2" ht="2.1" customHeight="1" x14ac:dyDescent="0.25"/>
    <row r="10" spans="1:2" ht="2.1" customHeight="1" x14ac:dyDescent="0.25"/>
    <row r="11" spans="1:2" ht="2.1" customHeight="1" x14ac:dyDescent="0.25"/>
    <row r="12" spans="1:2" ht="2.1" customHeight="1" x14ac:dyDescent="0.25"/>
    <row r="13" spans="1:2" ht="2.1" customHeight="1" x14ac:dyDescent="0.25"/>
    <row r="14" spans="1:2" ht="399.95" customHeight="1" x14ac:dyDescent="0.25">
      <c r="A14" s="83">
        <f>PONUKA!A14</f>
        <v>1</v>
      </c>
      <c r="B14" s="82" t="str" cm="1">
        <f t="array" ref="B14">SADZBA_POISTNE(PONUKA!B14,PONUKA!C14,PONUKA!D14,PONUKA!S14,PONUKA!P14,[0]!OBJEMOVA_ZLAVA+[0]!OBCHODNA_ZLAVA,4)</f>
        <v/>
      </c>
    </row>
    <row r="15" spans="1:2" ht="399.95" customHeight="1" x14ac:dyDescent="0.25">
      <c r="A15" s="83">
        <f>PONUKA!A15</f>
        <v>2</v>
      </c>
      <c r="B15" s="82" t="str" cm="1">
        <f t="array" ref="B15">SADZBA_POISTNE(PONUKA!B15,PONUKA!C15,PONUKA!D15,PONUKA!S15,PONUKA!P15,[0]!OBJEMOVA_ZLAVA+[0]!OBCHODNA_ZLAVA,4)</f>
        <v/>
      </c>
    </row>
    <row r="16" spans="1:2" ht="399.95" customHeight="1" x14ac:dyDescent="0.25">
      <c r="A16" s="83">
        <f>PONUKA!A16</f>
        <v>3</v>
      </c>
      <c r="B16" s="82" t="str" cm="1">
        <f t="array" ref="B16">SADZBA_POISTNE(PONUKA!B16,PONUKA!C16,PONUKA!D16,PONUKA!S16,PONUKA!P16,[0]!OBJEMOVA_ZLAVA+[0]!OBCHODNA_ZLAVA,4)</f>
        <v/>
      </c>
    </row>
    <row r="17" spans="1:2" ht="399.95" customHeight="1" x14ac:dyDescent="0.25">
      <c r="A17" s="83">
        <f>PONUKA!A17</f>
        <v>4</v>
      </c>
      <c r="B17" s="82" t="str" cm="1">
        <f t="array" ref="B17">SADZBA_POISTNE(PONUKA!B17,PONUKA!C17,PONUKA!D17,PONUKA!S17,PONUKA!P17,[0]!OBJEMOVA_ZLAVA+[0]!OBCHODNA_ZLAVA,4)</f>
        <v/>
      </c>
    </row>
    <row r="18" spans="1:2" ht="399.95" customHeight="1" x14ac:dyDescent="0.25">
      <c r="A18" s="83">
        <f>PONUKA!A18</f>
        <v>5</v>
      </c>
      <c r="B18" s="82" t="str" cm="1">
        <f t="array" ref="B18">SADZBA_POISTNE(PONUKA!B18,PONUKA!C18,PONUKA!D18,PONUKA!S18,PONUKA!P18,[0]!OBJEMOVA_ZLAVA+[0]!OBCHODNA_ZLAVA,4)</f>
        <v/>
      </c>
    </row>
    <row r="19" spans="1:2" ht="399.95" customHeight="1" x14ac:dyDescent="0.25">
      <c r="A19" s="83">
        <f>PONUKA!A19</f>
        <v>6</v>
      </c>
      <c r="B19" s="82" t="str" cm="1">
        <f t="array" ref="B19">SADZBA_POISTNE(PONUKA!B19,PONUKA!C19,PONUKA!D19,PONUKA!S19,PONUKA!P19,[0]!OBJEMOVA_ZLAVA+[0]!OBCHODNA_ZLAVA,4)</f>
        <v/>
      </c>
    </row>
    <row r="20" spans="1:2" ht="399.95" customHeight="1" x14ac:dyDescent="0.25">
      <c r="A20" s="83">
        <f>PONUKA!A20</f>
        <v>7</v>
      </c>
      <c r="B20" s="82" t="str" cm="1">
        <f t="array" ref="B20">SADZBA_POISTNE(PONUKA!B20,PONUKA!C20,PONUKA!D20,PONUKA!S20,PONUKA!P20,[0]!OBJEMOVA_ZLAVA+[0]!OBCHODNA_ZLAVA,4)</f>
        <v/>
      </c>
    </row>
    <row r="21" spans="1:2" ht="399.95" customHeight="1" x14ac:dyDescent="0.25">
      <c r="A21" s="83">
        <f>PONUKA!A21</f>
        <v>8</v>
      </c>
      <c r="B21" s="82" t="str" cm="1">
        <f t="array" ref="B21">SADZBA_POISTNE(PONUKA!B21,PONUKA!C21,PONUKA!D21,PONUKA!S21,PONUKA!P21,[0]!OBJEMOVA_ZLAVA+[0]!OBCHODNA_ZLAVA,4)</f>
        <v/>
      </c>
    </row>
    <row r="22" spans="1:2" ht="399.95" customHeight="1" x14ac:dyDescent="0.25">
      <c r="A22" s="83">
        <f>PONUKA!A22</f>
        <v>9</v>
      </c>
      <c r="B22" s="82" t="str" cm="1">
        <f t="array" ref="B22">SADZBA_POISTNE(PONUKA!B22,PONUKA!C22,PONUKA!D22,PONUKA!S22,PONUKA!P22,[0]!OBJEMOVA_ZLAVA+[0]!OBCHODNA_ZLAVA,4)</f>
        <v/>
      </c>
    </row>
    <row r="23" spans="1:2" ht="399.95" customHeight="1" x14ac:dyDescent="0.25">
      <c r="A23" s="83">
        <f>PONUKA!A23</f>
        <v>10</v>
      </c>
      <c r="B23" s="82" t="str" cm="1">
        <f t="array" ref="B23">SADZBA_POISTNE(PONUKA!B23,PONUKA!C23,PONUKA!D23,PONUKA!S23,PONUKA!P23,[0]!OBJEMOVA_ZLAVA+[0]!OBCHODNA_ZLAVA,4)</f>
        <v/>
      </c>
    </row>
    <row r="24" spans="1:2" ht="399.95" customHeight="1" x14ac:dyDescent="0.25">
      <c r="A24" s="83">
        <f>PONUKA!A24</f>
        <v>11</v>
      </c>
      <c r="B24" s="82" t="str" cm="1">
        <f t="array" ref="B24">SADZBA_POISTNE(PONUKA!B24,PONUKA!C24,PONUKA!D24,PONUKA!S24,PONUKA!P24,[0]!OBJEMOVA_ZLAVA+[0]!OBCHODNA_ZLAVA,4)</f>
        <v/>
      </c>
    </row>
    <row r="25" spans="1:2" ht="399.95" customHeight="1" x14ac:dyDescent="0.25">
      <c r="A25" s="83">
        <f>PONUKA!A25</f>
        <v>12</v>
      </c>
      <c r="B25" s="82" t="str" cm="1">
        <f t="array" ref="B25">SADZBA_POISTNE(PONUKA!B25,PONUKA!C25,PONUKA!D25,PONUKA!S25,PONUKA!P25,[0]!OBJEMOVA_ZLAVA+[0]!OBCHODNA_ZLAVA,4)</f>
        <v/>
      </c>
    </row>
    <row r="26" spans="1:2" ht="399.95" customHeight="1" x14ac:dyDescent="0.25">
      <c r="A26" s="83">
        <f>PONUKA!A26</f>
        <v>13</v>
      </c>
      <c r="B26" s="82" t="str" cm="1">
        <f t="array" ref="B26">SADZBA_POISTNE(PONUKA!B26,PONUKA!C26,PONUKA!D26,PONUKA!S26,PONUKA!P26,[0]!OBJEMOVA_ZLAVA+[0]!OBCHODNA_ZLAVA,4)</f>
        <v/>
      </c>
    </row>
    <row r="27" spans="1:2" ht="399.95" customHeight="1" x14ac:dyDescent="0.25">
      <c r="A27" s="83">
        <f>PONUKA!A27</f>
        <v>14</v>
      </c>
      <c r="B27" s="82" t="str" cm="1">
        <f t="array" ref="B27">SADZBA_POISTNE(PONUKA!B27,PONUKA!C27,PONUKA!D27,PONUKA!S27,PONUKA!P27,[0]!OBJEMOVA_ZLAVA+[0]!OBCHODNA_ZLAVA,4)</f>
        <v/>
      </c>
    </row>
    <row r="28" spans="1:2" ht="399.95" customHeight="1" x14ac:dyDescent="0.25">
      <c r="A28" s="83">
        <f>PONUKA!A28</f>
        <v>15</v>
      </c>
      <c r="B28" s="82" t="str" cm="1">
        <f t="array" ref="B28">SADZBA_POISTNE(PONUKA!B28,PONUKA!C28,PONUKA!D28,PONUKA!S28,PONUKA!P28,[0]!OBJEMOVA_ZLAVA+[0]!OBCHODNA_ZLAVA,4)</f>
        <v/>
      </c>
    </row>
    <row r="29" spans="1:2" ht="399.95" customHeight="1" x14ac:dyDescent="0.25">
      <c r="A29" s="83">
        <f>PONUKA!A29</f>
        <v>16</v>
      </c>
      <c r="B29" s="82" t="str" cm="1">
        <f t="array" ref="B29">SADZBA_POISTNE(PONUKA!B29,PONUKA!C29,PONUKA!D29,PONUKA!S29,PONUKA!P29,[0]!OBJEMOVA_ZLAVA+[0]!OBCHODNA_ZLAVA,4)</f>
        <v/>
      </c>
    </row>
    <row r="30" spans="1:2" ht="399.95" customHeight="1" x14ac:dyDescent="0.25">
      <c r="A30" s="83">
        <f>PONUKA!A30</f>
        <v>17</v>
      </c>
      <c r="B30" s="82" t="str" cm="1">
        <f t="array" ref="B30">SADZBA_POISTNE(PONUKA!B30,PONUKA!C30,PONUKA!D30,PONUKA!S30,PONUKA!P30,[0]!OBJEMOVA_ZLAVA+[0]!OBCHODNA_ZLAVA,4)</f>
        <v/>
      </c>
    </row>
    <row r="31" spans="1:2" ht="399.95" customHeight="1" x14ac:dyDescent="0.25">
      <c r="A31" s="83">
        <f>PONUKA!A31</f>
        <v>18</v>
      </c>
      <c r="B31" s="82" t="str" cm="1">
        <f t="array" ref="B31">SADZBA_POISTNE(PONUKA!B31,PONUKA!C31,PONUKA!D31,PONUKA!S31,PONUKA!P31,[0]!OBJEMOVA_ZLAVA+[0]!OBCHODNA_ZLAVA,4)</f>
        <v/>
      </c>
    </row>
    <row r="32" spans="1:2" ht="399.95" customHeight="1" x14ac:dyDescent="0.25">
      <c r="A32" s="83">
        <f>PONUKA!A32</f>
        <v>19</v>
      </c>
      <c r="B32" s="82" t="str" cm="1">
        <f t="array" ref="B32">SADZBA_POISTNE(PONUKA!B32,PONUKA!C32,PONUKA!D32,PONUKA!S32,PONUKA!P32,[0]!OBJEMOVA_ZLAVA+[0]!OBCHODNA_ZLAVA,4)</f>
        <v/>
      </c>
    </row>
    <row r="33" spans="1:2" ht="399.95" customHeight="1" x14ac:dyDescent="0.25">
      <c r="A33" s="83">
        <f>PONUKA!A33</f>
        <v>20</v>
      </c>
      <c r="B33" s="82" t="str" cm="1">
        <f t="array" ref="B33">SADZBA_POISTNE(PONUKA!B33,PONUKA!C33,PONUKA!D33,PONUKA!S33,PONUKA!P33,[0]!OBJEMOVA_ZLAVA+[0]!OBCHODNA_ZLAVA,4)</f>
        <v/>
      </c>
    </row>
    <row r="34" spans="1:2" ht="399.95" customHeight="1" x14ac:dyDescent="0.25">
      <c r="A34" s="83">
        <f>PONUKA!A34</f>
        <v>21</v>
      </c>
      <c r="B34" s="82" t="str" cm="1">
        <f t="array" ref="B34">SADZBA_POISTNE(PONUKA!B34,PONUKA!C34,PONUKA!D34,PONUKA!S34,PONUKA!P34,[0]!OBJEMOVA_ZLAVA+[0]!OBCHODNA_ZLAVA,4)</f>
        <v/>
      </c>
    </row>
    <row r="35" spans="1:2" ht="399.95" customHeight="1" x14ac:dyDescent="0.25">
      <c r="A35" s="83">
        <f>PONUKA!A35</f>
        <v>22</v>
      </c>
      <c r="B35" s="82" t="str" cm="1">
        <f t="array" ref="B35">SADZBA_POISTNE(PONUKA!B35,PONUKA!C35,PONUKA!D35,PONUKA!S35,PONUKA!P35,[0]!OBJEMOVA_ZLAVA+[0]!OBCHODNA_ZLAVA,4)</f>
        <v/>
      </c>
    </row>
    <row r="36" spans="1:2" ht="399.95" customHeight="1" x14ac:dyDescent="0.25">
      <c r="A36" s="83">
        <f>PONUKA!A36</f>
        <v>23</v>
      </c>
      <c r="B36" s="82" t="str" cm="1">
        <f t="array" ref="B36">SADZBA_POISTNE(PONUKA!B36,PONUKA!C36,PONUKA!D36,PONUKA!S36,PONUKA!P36,[0]!OBJEMOVA_ZLAVA+[0]!OBCHODNA_ZLAVA,4)</f>
        <v/>
      </c>
    </row>
    <row r="37" spans="1:2" ht="399.95" customHeight="1" x14ac:dyDescent="0.25">
      <c r="A37" s="83">
        <f>PONUKA!A37</f>
        <v>24</v>
      </c>
      <c r="B37" s="82" t="str" cm="1">
        <f t="array" ref="B37">SADZBA_POISTNE(PONUKA!B37,PONUKA!C37,PONUKA!D37,PONUKA!S37,PONUKA!P37,[0]!OBJEMOVA_ZLAVA+[0]!OBCHODNA_ZLAVA,4)</f>
        <v/>
      </c>
    </row>
    <row r="38" spans="1:2" ht="399.95" customHeight="1" x14ac:dyDescent="0.25">
      <c r="A38" s="83">
        <f>PONUKA!A38</f>
        <v>25</v>
      </c>
      <c r="B38" s="82" t="str" cm="1">
        <f t="array" ref="B38">SADZBA_POISTNE(PONUKA!B38,PONUKA!C38,PONUKA!D38,PONUKA!S38,PONUKA!P38,[0]!OBJEMOVA_ZLAVA+[0]!OBCHODNA_ZLAVA,4)</f>
        <v/>
      </c>
    </row>
    <row r="39" spans="1:2" ht="399.95" customHeight="1" x14ac:dyDescent="0.25">
      <c r="A39" s="83">
        <f>PONUKA!A39</f>
        <v>26</v>
      </c>
      <c r="B39" s="82" t="str" cm="1">
        <f t="array" ref="B39">SADZBA_POISTNE(PONUKA!B39,PONUKA!C39,PONUKA!D39,PONUKA!S39,PONUKA!P39,[0]!OBJEMOVA_ZLAVA+[0]!OBCHODNA_ZLAVA,4)</f>
        <v/>
      </c>
    </row>
    <row r="40" spans="1:2" ht="399.95" customHeight="1" x14ac:dyDescent="0.25">
      <c r="A40" s="83">
        <f>PONUKA!A40</f>
        <v>27</v>
      </c>
      <c r="B40" s="82" t="str" cm="1">
        <f t="array" ref="B40">SADZBA_POISTNE(PONUKA!B40,PONUKA!C40,PONUKA!D40,PONUKA!S40,PONUKA!P40,[0]!OBJEMOVA_ZLAVA+[0]!OBCHODNA_ZLAVA,4)</f>
        <v/>
      </c>
    </row>
    <row r="41" spans="1:2" ht="399.95" customHeight="1" x14ac:dyDescent="0.25">
      <c r="A41" s="83">
        <f>PONUKA!A41</f>
        <v>28</v>
      </c>
      <c r="B41" s="82" t="str" cm="1">
        <f t="array" ref="B41">SADZBA_POISTNE(PONUKA!B41,PONUKA!C41,PONUKA!D41,PONUKA!S41,PONUKA!P41,[0]!OBJEMOVA_ZLAVA+[0]!OBCHODNA_ZLAVA,4)</f>
        <v/>
      </c>
    </row>
    <row r="42" spans="1:2" ht="399.95" customHeight="1" x14ac:dyDescent="0.25">
      <c r="A42" s="83">
        <f>PONUKA!A42</f>
        <v>29</v>
      </c>
      <c r="B42" s="82" t="str" cm="1">
        <f t="array" ref="B42">SADZBA_POISTNE(PONUKA!B42,PONUKA!C42,PONUKA!D42,PONUKA!S42,PONUKA!P42,[0]!OBJEMOVA_ZLAVA+[0]!OBCHODNA_ZLAVA,4)</f>
        <v/>
      </c>
    </row>
    <row r="43" spans="1:2" ht="399.95" customHeight="1" x14ac:dyDescent="0.25">
      <c r="A43" s="83">
        <f>PONUKA!A43</f>
        <v>30</v>
      </c>
      <c r="B43" s="82" t="str" cm="1">
        <f t="array" ref="B43">SADZBA_POISTNE(PONUKA!B43,PONUKA!C43,PONUKA!D43,PONUKA!S43,PONUKA!P43,[0]!OBJEMOVA_ZLAVA+[0]!OBCHODNA_ZLAVA,4)</f>
        <v/>
      </c>
    </row>
    <row r="44" spans="1:2" ht="399.95" customHeight="1" x14ac:dyDescent="0.25">
      <c r="A44" s="83">
        <f>PONUKA!A44</f>
        <v>31</v>
      </c>
      <c r="B44" s="82" t="str" cm="1">
        <f t="array" ref="B44">SADZBA_POISTNE(PONUKA!B44,PONUKA!C44,PONUKA!D44,PONUKA!S44,PONUKA!P44,[0]!OBJEMOVA_ZLAVA+[0]!OBCHODNA_ZLAVA,4)</f>
        <v/>
      </c>
    </row>
    <row r="45" spans="1:2" ht="399.95" customHeight="1" x14ac:dyDescent="0.25">
      <c r="A45" s="83">
        <f>PONUKA!A45</f>
        <v>32</v>
      </c>
      <c r="B45" s="82" t="str" cm="1">
        <f t="array" ref="B45">SADZBA_POISTNE(PONUKA!B45,PONUKA!C45,PONUKA!D45,PONUKA!S45,PONUKA!P45,[0]!OBJEMOVA_ZLAVA+[0]!OBCHODNA_ZLAVA,4)</f>
        <v/>
      </c>
    </row>
    <row r="46" spans="1:2" ht="399.95" customHeight="1" x14ac:dyDescent="0.25">
      <c r="A46" s="83">
        <f>PONUKA!A46</f>
        <v>33</v>
      </c>
      <c r="B46" s="82" t="str" cm="1">
        <f t="array" ref="B46">SADZBA_POISTNE(PONUKA!B46,PONUKA!C46,PONUKA!D46,PONUKA!S46,PONUKA!P46,[0]!OBJEMOVA_ZLAVA+[0]!OBCHODNA_ZLAVA,4)</f>
        <v/>
      </c>
    </row>
    <row r="47" spans="1:2" ht="399.95" customHeight="1" x14ac:dyDescent="0.25">
      <c r="A47" s="83">
        <f>PONUKA!A47</f>
        <v>34</v>
      </c>
      <c r="B47" s="82" t="str" cm="1">
        <f t="array" ref="B47">SADZBA_POISTNE(PONUKA!B47,PONUKA!C47,PONUKA!D47,PONUKA!S47,PONUKA!P47,[0]!OBJEMOVA_ZLAVA+[0]!OBCHODNA_ZLAVA,4)</f>
        <v/>
      </c>
    </row>
    <row r="48" spans="1:2" ht="399.95" customHeight="1" x14ac:dyDescent="0.25">
      <c r="A48" s="83">
        <f>PONUKA!A48</f>
        <v>35</v>
      </c>
      <c r="B48" s="82" t="str" cm="1">
        <f t="array" ref="B48">SADZBA_POISTNE(PONUKA!B48,PONUKA!C48,PONUKA!D48,PONUKA!S48,PONUKA!P48,[0]!OBJEMOVA_ZLAVA+[0]!OBCHODNA_ZLAVA,4)</f>
        <v/>
      </c>
    </row>
    <row r="49" spans="1:2" ht="399.95" customHeight="1" x14ac:dyDescent="0.25">
      <c r="A49" s="83">
        <f>PONUKA!A49</f>
        <v>36</v>
      </c>
      <c r="B49" s="82" t="str" cm="1">
        <f t="array" ref="B49">SADZBA_POISTNE(PONUKA!B49,PONUKA!C49,PONUKA!D49,PONUKA!S49,PONUKA!P49,[0]!OBJEMOVA_ZLAVA+[0]!OBCHODNA_ZLAVA,4)</f>
        <v/>
      </c>
    </row>
    <row r="50" spans="1:2" ht="399.95" customHeight="1" x14ac:dyDescent="0.25">
      <c r="A50" s="83">
        <f>PONUKA!A50</f>
        <v>37</v>
      </c>
      <c r="B50" s="82" t="str" cm="1">
        <f t="array" ref="B50">SADZBA_POISTNE(PONUKA!B50,PONUKA!C50,PONUKA!D50,PONUKA!S50,PONUKA!P50,[0]!OBJEMOVA_ZLAVA+[0]!OBCHODNA_ZLAVA,4)</f>
        <v/>
      </c>
    </row>
    <row r="51" spans="1:2" ht="399.95" customHeight="1" x14ac:dyDescent="0.25">
      <c r="A51" s="83">
        <f>PONUKA!A51</f>
        <v>38</v>
      </c>
      <c r="B51" s="82" t="str" cm="1">
        <f t="array" ref="B51">SADZBA_POISTNE(PONUKA!B51,PONUKA!C51,PONUKA!D51,PONUKA!S51,PONUKA!P51,[0]!OBJEMOVA_ZLAVA+[0]!OBCHODNA_ZLAVA,4)</f>
        <v/>
      </c>
    </row>
    <row r="52" spans="1:2" ht="399.95" customHeight="1" x14ac:dyDescent="0.25">
      <c r="A52" s="83">
        <f>PONUKA!A52</f>
        <v>39</v>
      </c>
      <c r="B52" s="82" t="str" cm="1">
        <f t="array" ref="B52">SADZBA_POISTNE(PONUKA!B52,PONUKA!C52,PONUKA!D52,PONUKA!S52,PONUKA!P52,[0]!OBJEMOVA_ZLAVA+[0]!OBCHODNA_ZLAVA,4)</f>
        <v/>
      </c>
    </row>
    <row r="53" spans="1:2" ht="399.95" customHeight="1" x14ac:dyDescent="0.25">
      <c r="A53" s="83">
        <f>PONUKA!A53</f>
        <v>40</v>
      </c>
      <c r="B53" s="82" t="str" cm="1">
        <f t="array" ref="B53">SADZBA_POISTNE(PONUKA!B53,PONUKA!C53,PONUKA!D53,PONUKA!S53,PONUKA!P53,[0]!OBJEMOVA_ZLAVA+[0]!OBCHODNA_ZLAVA,4)</f>
        <v/>
      </c>
    </row>
    <row r="54" spans="1:2" ht="399.95" customHeight="1" x14ac:dyDescent="0.25">
      <c r="A54" s="83">
        <f>PONUKA!A54</f>
        <v>41</v>
      </c>
      <c r="B54" s="82" t="str" cm="1">
        <f t="array" ref="B54">SADZBA_POISTNE(PONUKA!B54,PONUKA!C54,PONUKA!D54,PONUKA!S54,PONUKA!P54,[0]!OBJEMOVA_ZLAVA+[0]!OBCHODNA_ZLAVA,4)</f>
        <v/>
      </c>
    </row>
    <row r="55" spans="1:2" ht="399.95" customHeight="1" x14ac:dyDescent="0.25">
      <c r="A55" s="83">
        <f>PONUKA!A55</f>
        <v>42</v>
      </c>
      <c r="B55" s="82" t="str" cm="1">
        <f t="array" ref="B55">SADZBA_POISTNE(PONUKA!B55,PONUKA!C55,PONUKA!D55,PONUKA!S55,PONUKA!P55,[0]!OBJEMOVA_ZLAVA+[0]!OBCHODNA_ZLAVA,4)</f>
        <v/>
      </c>
    </row>
    <row r="56" spans="1:2" ht="399.95" customHeight="1" x14ac:dyDescent="0.25">
      <c r="A56" s="83">
        <f>PONUKA!A56</f>
        <v>43</v>
      </c>
      <c r="B56" s="82" t="str" cm="1">
        <f t="array" ref="B56">SADZBA_POISTNE(PONUKA!B56,PONUKA!C56,PONUKA!D56,PONUKA!S56,PONUKA!P56,[0]!OBJEMOVA_ZLAVA+[0]!OBCHODNA_ZLAVA,4)</f>
        <v/>
      </c>
    </row>
    <row r="57" spans="1:2" ht="399.95" customHeight="1" x14ac:dyDescent="0.25">
      <c r="A57" s="83">
        <f>PONUKA!A57</f>
        <v>44</v>
      </c>
      <c r="B57" s="82" t="str" cm="1">
        <f t="array" ref="B57">SADZBA_POISTNE(PONUKA!B57,PONUKA!C57,PONUKA!D57,PONUKA!S57,PONUKA!P57,[0]!OBJEMOVA_ZLAVA+[0]!OBCHODNA_ZLAVA,4)</f>
        <v/>
      </c>
    </row>
    <row r="58" spans="1:2" ht="399.95" customHeight="1" x14ac:dyDescent="0.25">
      <c r="A58" s="83">
        <f>PONUKA!A58</f>
        <v>45</v>
      </c>
      <c r="B58" s="82" t="str" cm="1">
        <f t="array" ref="B58">SADZBA_POISTNE(PONUKA!B58,PONUKA!C58,PONUKA!D58,PONUKA!S58,PONUKA!P58,[0]!OBJEMOVA_ZLAVA+[0]!OBCHODNA_ZLAVA,4)</f>
        <v/>
      </c>
    </row>
    <row r="59" spans="1:2" ht="399.95" customHeight="1" x14ac:dyDescent="0.25">
      <c r="A59" s="83">
        <f>PONUKA!A59</f>
        <v>46</v>
      </c>
      <c r="B59" s="82" t="str" cm="1">
        <f t="array" ref="B59">SADZBA_POISTNE(PONUKA!B59,PONUKA!C59,PONUKA!D59,PONUKA!S59,PONUKA!P59,[0]!OBJEMOVA_ZLAVA+[0]!OBCHODNA_ZLAVA,4)</f>
        <v/>
      </c>
    </row>
    <row r="60" spans="1:2" ht="399.95" customHeight="1" x14ac:dyDescent="0.25">
      <c r="A60" s="83">
        <f>PONUKA!A60</f>
        <v>47</v>
      </c>
      <c r="B60" s="82" t="str" cm="1">
        <f t="array" ref="B60">SADZBA_POISTNE(PONUKA!B60,PONUKA!C60,PONUKA!D60,PONUKA!S60,PONUKA!P60,[0]!OBJEMOVA_ZLAVA+[0]!OBCHODNA_ZLAVA,4)</f>
        <v/>
      </c>
    </row>
    <row r="61" spans="1:2" ht="399.95" customHeight="1" x14ac:dyDescent="0.25">
      <c r="A61" s="83">
        <f>PONUKA!A61</f>
        <v>48</v>
      </c>
      <c r="B61" s="82" t="str" cm="1">
        <f t="array" ref="B61">SADZBA_POISTNE(PONUKA!B61,PONUKA!C61,PONUKA!D61,PONUKA!S61,PONUKA!P61,[0]!OBJEMOVA_ZLAVA+[0]!OBCHODNA_ZLAVA,4)</f>
        <v/>
      </c>
    </row>
    <row r="62" spans="1:2" ht="399.95" customHeight="1" x14ac:dyDescent="0.25">
      <c r="A62" s="83">
        <f>PONUKA!A62</f>
        <v>49</v>
      </c>
      <c r="B62" s="82" t="str" cm="1">
        <f t="array" ref="B62">SADZBA_POISTNE(PONUKA!B62,PONUKA!C62,PONUKA!D62,PONUKA!S62,PONUKA!P62,[0]!OBJEMOVA_ZLAVA+[0]!OBCHODNA_ZLAVA,4)</f>
        <v/>
      </c>
    </row>
    <row r="63" spans="1:2" ht="399.95" customHeight="1" x14ac:dyDescent="0.25">
      <c r="A63" s="83">
        <f>PONUKA!A63</f>
        <v>50</v>
      </c>
      <c r="B63" s="82" t="str" cm="1">
        <f t="array" ref="B63">SADZBA_POISTNE(PONUKA!B63,PONUKA!C63,PONUKA!D63,PONUKA!S63,PONUKA!P63,[0]!OBJEMOVA_ZLAVA+[0]!OBCHODNA_ZLAVA,4)</f>
        <v/>
      </c>
    </row>
    <row r="64" spans="1:2" ht="399.95" customHeight="1" x14ac:dyDescent="0.25">
      <c r="A64" s="83">
        <f>PONUKA!A64</f>
        <v>51</v>
      </c>
      <c r="B64" s="82" t="str" cm="1">
        <f t="array" ref="B64">SADZBA_POISTNE(PONUKA!B64,PONUKA!C64,PONUKA!D64,PONUKA!S64,PONUKA!P64,[0]!OBJEMOVA_ZLAVA+[0]!OBCHODNA_ZLAVA,4)</f>
        <v/>
      </c>
    </row>
    <row r="65" spans="1:2" ht="399.95" customHeight="1" x14ac:dyDescent="0.25">
      <c r="A65" s="83">
        <f>PONUKA!A65</f>
        <v>52</v>
      </c>
      <c r="B65" s="82" t="str" cm="1">
        <f t="array" ref="B65">SADZBA_POISTNE(PONUKA!B65,PONUKA!C65,PONUKA!D65,PONUKA!S65,PONUKA!P65,[0]!OBJEMOVA_ZLAVA+[0]!OBCHODNA_ZLAVA,4)</f>
        <v/>
      </c>
    </row>
    <row r="66" spans="1:2" ht="399.95" customHeight="1" x14ac:dyDescent="0.25">
      <c r="A66" s="83">
        <f>PONUKA!A66</f>
        <v>53</v>
      </c>
      <c r="B66" s="82" t="str" cm="1">
        <f t="array" ref="B66">SADZBA_POISTNE(PONUKA!B66,PONUKA!C66,PONUKA!D66,PONUKA!S66,PONUKA!P66,[0]!OBJEMOVA_ZLAVA+[0]!OBCHODNA_ZLAVA,4)</f>
        <v/>
      </c>
    </row>
    <row r="67" spans="1:2" ht="399.95" customHeight="1" x14ac:dyDescent="0.25">
      <c r="A67" s="83">
        <f>PONUKA!A67</f>
        <v>54</v>
      </c>
      <c r="B67" s="82" t="str" cm="1">
        <f t="array" ref="B67">SADZBA_POISTNE(PONUKA!B67,PONUKA!C67,PONUKA!D67,PONUKA!S67,PONUKA!P67,[0]!OBJEMOVA_ZLAVA+[0]!OBCHODNA_ZLAVA,4)</f>
        <v/>
      </c>
    </row>
    <row r="68" spans="1:2" ht="399.95" customHeight="1" x14ac:dyDescent="0.25">
      <c r="A68" s="83">
        <f>PONUKA!A68</f>
        <v>55</v>
      </c>
      <c r="B68" s="82" t="str" cm="1">
        <f t="array" ref="B68">SADZBA_POISTNE(PONUKA!B68,PONUKA!C68,PONUKA!D68,PONUKA!S68,PONUKA!P68,[0]!OBJEMOVA_ZLAVA+[0]!OBCHODNA_ZLAVA,4)</f>
        <v/>
      </c>
    </row>
    <row r="69" spans="1:2" ht="399.95" customHeight="1" x14ac:dyDescent="0.25">
      <c r="A69" s="83">
        <f>PONUKA!A69</f>
        <v>56</v>
      </c>
      <c r="B69" s="82" t="str" cm="1">
        <f t="array" ref="B69">SADZBA_POISTNE(PONUKA!B69,PONUKA!C69,PONUKA!D69,PONUKA!S69,PONUKA!P69,[0]!OBJEMOVA_ZLAVA+[0]!OBCHODNA_ZLAVA,4)</f>
        <v/>
      </c>
    </row>
    <row r="70" spans="1:2" ht="399.95" customHeight="1" x14ac:dyDescent="0.25">
      <c r="A70" s="83">
        <f>PONUKA!A70</f>
        <v>57</v>
      </c>
      <c r="B70" s="82" t="str" cm="1">
        <f t="array" ref="B70">SADZBA_POISTNE(PONUKA!B70,PONUKA!C70,PONUKA!D70,PONUKA!S70,PONUKA!P70,[0]!OBJEMOVA_ZLAVA+[0]!OBCHODNA_ZLAVA,4)</f>
        <v/>
      </c>
    </row>
    <row r="71" spans="1:2" ht="399.95" customHeight="1" x14ac:dyDescent="0.25">
      <c r="A71" s="83">
        <f>PONUKA!A71</f>
        <v>58</v>
      </c>
      <c r="B71" s="82" t="str" cm="1">
        <f t="array" ref="B71">SADZBA_POISTNE(PONUKA!B71,PONUKA!C71,PONUKA!D71,PONUKA!S71,PONUKA!P71,[0]!OBJEMOVA_ZLAVA+[0]!OBCHODNA_ZLAVA,4)</f>
        <v/>
      </c>
    </row>
    <row r="72" spans="1:2" ht="399.95" customHeight="1" x14ac:dyDescent="0.25">
      <c r="A72" s="83">
        <f>PONUKA!A72</f>
        <v>59</v>
      </c>
      <c r="B72" s="82" t="str" cm="1">
        <f t="array" ref="B72">SADZBA_POISTNE(PONUKA!B72,PONUKA!C72,PONUKA!D72,PONUKA!S72,PONUKA!P72,[0]!OBJEMOVA_ZLAVA+[0]!OBCHODNA_ZLAVA,4)</f>
        <v/>
      </c>
    </row>
    <row r="73" spans="1:2" ht="399.95" customHeight="1" x14ac:dyDescent="0.25">
      <c r="A73" s="83">
        <f>PONUKA!A73</f>
        <v>60</v>
      </c>
      <c r="B73" s="82" t="str" cm="1">
        <f t="array" ref="B73">SADZBA_POISTNE(PONUKA!B73,PONUKA!C73,PONUKA!D73,PONUKA!S73,PONUKA!P73,[0]!OBJEMOVA_ZLAVA+[0]!OBCHODNA_ZLAVA,4)</f>
        <v/>
      </c>
    </row>
    <row r="74" spans="1:2" ht="399.95" customHeight="1" x14ac:dyDescent="0.25">
      <c r="A74" s="83">
        <f>PONUKA!A74</f>
        <v>61</v>
      </c>
      <c r="B74" s="82" t="str" cm="1">
        <f t="array" ref="B74">SADZBA_POISTNE(PONUKA!B74,PONUKA!C74,PONUKA!D74,PONUKA!S74,PONUKA!P74,[0]!OBJEMOVA_ZLAVA+[0]!OBCHODNA_ZLAVA,4)</f>
        <v/>
      </c>
    </row>
    <row r="75" spans="1:2" ht="399.95" customHeight="1" x14ac:dyDescent="0.25">
      <c r="A75" s="83">
        <f>PONUKA!A75</f>
        <v>62</v>
      </c>
      <c r="B75" s="82" t="str" cm="1">
        <f t="array" ref="B75">SADZBA_POISTNE(PONUKA!B75,PONUKA!C75,PONUKA!D75,PONUKA!S75,PONUKA!P75,[0]!OBJEMOVA_ZLAVA+[0]!OBCHODNA_ZLAVA,4)</f>
        <v/>
      </c>
    </row>
    <row r="76" spans="1:2" ht="399.95" customHeight="1" x14ac:dyDescent="0.25">
      <c r="A76" s="83">
        <f>PONUKA!A76</f>
        <v>63</v>
      </c>
      <c r="B76" s="82" t="str" cm="1">
        <f t="array" ref="B76">SADZBA_POISTNE(PONUKA!B76,PONUKA!C76,PONUKA!D76,PONUKA!S76,PONUKA!P76,[0]!OBJEMOVA_ZLAVA+[0]!OBCHODNA_ZLAVA,4)</f>
        <v/>
      </c>
    </row>
    <row r="77" spans="1:2" ht="399.95" customHeight="1" x14ac:dyDescent="0.25">
      <c r="A77" s="83">
        <f>PONUKA!A77</f>
        <v>64</v>
      </c>
      <c r="B77" s="82" t="str" cm="1">
        <f t="array" ref="B77">SADZBA_POISTNE(PONUKA!B77,PONUKA!C77,PONUKA!D77,PONUKA!S77,PONUKA!P77,[0]!OBJEMOVA_ZLAVA+[0]!OBCHODNA_ZLAVA,4)</f>
        <v/>
      </c>
    </row>
    <row r="78" spans="1:2" ht="399.95" customHeight="1" x14ac:dyDescent="0.25">
      <c r="A78" s="83">
        <f>PONUKA!A78</f>
        <v>65</v>
      </c>
      <c r="B78" s="82" t="str" cm="1">
        <f t="array" ref="B78">SADZBA_POISTNE(PONUKA!B78,PONUKA!C78,PONUKA!D78,PONUKA!S78,PONUKA!P78,[0]!OBJEMOVA_ZLAVA+[0]!OBCHODNA_ZLAVA,4)</f>
        <v/>
      </c>
    </row>
    <row r="79" spans="1:2" ht="399.95" customHeight="1" x14ac:dyDescent="0.25">
      <c r="A79" s="83">
        <f>PONUKA!A79</f>
        <v>66</v>
      </c>
      <c r="B79" s="82" t="str" cm="1">
        <f t="array" ref="B79">SADZBA_POISTNE(PONUKA!B79,PONUKA!C79,PONUKA!D79,PONUKA!S79,PONUKA!P79,[0]!OBJEMOVA_ZLAVA+[0]!OBCHODNA_ZLAVA,4)</f>
        <v/>
      </c>
    </row>
    <row r="80" spans="1:2" ht="399.95" customHeight="1" x14ac:dyDescent="0.25">
      <c r="A80" s="83">
        <f>PONUKA!A80</f>
        <v>67</v>
      </c>
      <c r="B80" s="82" t="str" cm="1">
        <f t="array" ref="B80">SADZBA_POISTNE(PONUKA!B80,PONUKA!C80,PONUKA!D80,PONUKA!S80,PONUKA!P80,[0]!OBJEMOVA_ZLAVA+[0]!OBCHODNA_ZLAVA,4)</f>
        <v/>
      </c>
    </row>
    <row r="81" spans="1:2" ht="399.95" customHeight="1" x14ac:dyDescent="0.25">
      <c r="A81" s="83">
        <f>PONUKA!A81</f>
        <v>68</v>
      </c>
      <c r="B81" s="82" t="str" cm="1">
        <f t="array" ref="B81">SADZBA_POISTNE(PONUKA!B81,PONUKA!C81,PONUKA!D81,PONUKA!S81,PONUKA!P81,[0]!OBJEMOVA_ZLAVA+[0]!OBCHODNA_ZLAVA,4)</f>
        <v/>
      </c>
    </row>
    <row r="82" spans="1:2" ht="399.95" customHeight="1" x14ac:dyDescent="0.25">
      <c r="A82" s="83">
        <f>PONUKA!A82</f>
        <v>69</v>
      </c>
      <c r="B82" s="82" t="str" cm="1">
        <f t="array" ref="B82">SADZBA_POISTNE(PONUKA!B82,PONUKA!C82,PONUKA!D82,PONUKA!S82,PONUKA!P82,[0]!OBJEMOVA_ZLAVA+[0]!OBCHODNA_ZLAVA,4)</f>
        <v/>
      </c>
    </row>
    <row r="83" spans="1:2" ht="399.95" customHeight="1" x14ac:dyDescent="0.25">
      <c r="A83" s="83">
        <f>PONUKA!A83</f>
        <v>70</v>
      </c>
      <c r="B83" s="82" t="str" cm="1">
        <f t="array" ref="B83">SADZBA_POISTNE(PONUKA!B83,PONUKA!C83,PONUKA!D83,PONUKA!S83,PONUKA!P83,[0]!OBJEMOVA_ZLAVA+[0]!OBCHODNA_ZLAVA,4)</f>
        <v/>
      </c>
    </row>
    <row r="84" spans="1:2" ht="399.95" customHeight="1" x14ac:dyDescent="0.25">
      <c r="A84" s="83">
        <f>PONUKA!A84</f>
        <v>71</v>
      </c>
      <c r="B84" s="82" t="str" cm="1">
        <f t="array" ref="B84">SADZBA_POISTNE(PONUKA!B84,PONUKA!C84,PONUKA!D84,PONUKA!S84,PONUKA!P84,[0]!OBJEMOVA_ZLAVA+[0]!OBCHODNA_ZLAVA,4)</f>
        <v/>
      </c>
    </row>
    <row r="85" spans="1:2" ht="399.95" customHeight="1" x14ac:dyDescent="0.25">
      <c r="A85" s="83">
        <f>PONUKA!A85</f>
        <v>72</v>
      </c>
      <c r="B85" s="82" t="str" cm="1">
        <f t="array" ref="B85">SADZBA_POISTNE(PONUKA!B85,PONUKA!C85,PONUKA!D85,PONUKA!S85,PONUKA!P85,[0]!OBJEMOVA_ZLAVA+[0]!OBCHODNA_ZLAVA,4)</f>
        <v/>
      </c>
    </row>
    <row r="86" spans="1:2" ht="399.95" customHeight="1" x14ac:dyDescent="0.25">
      <c r="A86" s="83">
        <f>PONUKA!A86</f>
        <v>73</v>
      </c>
      <c r="B86" s="82" t="str" cm="1">
        <f t="array" ref="B86">SADZBA_POISTNE(PONUKA!B86,PONUKA!C86,PONUKA!D86,PONUKA!S86,PONUKA!P86,[0]!OBJEMOVA_ZLAVA+[0]!OBCHODNA_ZLAVA,4)</f>
        <v/>
      </c>
    </row>
    <row r="87" spans="1:2" ht="399.95" customHeight="1" x14ac:dyDescent="0.25">
      <c r="A87" s="83">
        <f>PONUKA!A87</f>
        <v>74</v>
      </c>
      <c r="B87" s="82" t="str" cm="1">
        <f t="array" ref="B87">SADZBA_POISTNE(PONUKA!B87,PONUKA!C87,PONUKA!D87,PONUKA!S87,PONUKA!P87,[0]!OBJEMOVA_ZLAVA+[0]!OBCHODNA_ZLAVA,4)</f>
        <v/>
      </c>
    </row>
    <row r="88" spans="1:2" ht="399.95" customHeight="1" x14ac:dyDescent="0.25">
      <c r="A88" s="83">
        <f>PONUKA!A88</f>
        <v>75</v>
      </c>
      <c r="B88" s="82" t="str" cm="1">
        <f t="array" ref="B88">SADZBA_POISTNE(PONUKA!B88,PONUKA!C88,PONUKA!D88,PONUKA!S88,PONUKA!P88,[0]!OBJEMOVA_ZLAVA+[0]!OBCHODNA_ZLAVA,4)</f>
        <v/>
      </c>
    </row>
    <row r="89" spans="1:2" ht="399.95" customHeight="1" x14ac:dyDescent="0.25">
      <c r="A89" s="83">
        <f>PONUKA!A89</f>
        <v>76</v>
      </c>
      <c r="B89" s="82" t="str" cm="1">
        <f t="array" ref="B89">SADZBA_POISTNE(PONUKA!B89,PONUKA!C89,PONUKA!D89,PONUKA!S89,PONUKA!P89,[0]!OBJEMOVA_ZLAVA+[0]!OBCHODNA_ZLAVA,4)</f>
        <v/>
      </c>
    </row>
    <row r="90" spans="1:2" ht="399.95" customHeight="1" x14ac:dyDescent="0.25">
      <c r="A90" s="83">
        <f>PONUKA!A90</f>
        <v>77</v>
      </c>
      <c r="B90" s="82" t="str" cm="1">
        <f t="array" ref="B90">SADZBA_POISTNE(PONUKA!B90,PONUKA!C90,PONUKA!D90,PONUKA!S90,PONUKA!P90,[0]!OBJEMOVA_ZLAVA+[0]!OBCHODNA_ZLAVA,4)</f>
        <v/>
      </c>
    </row>
    <row r="91" spans="1:2" ht="399.95" customHeight="1" x14ac:dyDescent="0.25">
      <c r="A91" s="83">
        <f>PONUKA!A91</f>
        <v>78</v>
      </c>
      <c r="B91" s="82" t="str" cm="1">
        <f t="array" ref="B91">SADZBA_POISTNE(PONUKA!B91,PONUKA!C91,PONUKA!D91,PONUKA!S91,PONUKA!P91,[0]!OBJEMOVA_ZLAVA+[0]!OBCHODNA_ZLAVA,4)</f>
        <v/>
      </c>
    </row>
    <row r="92" spans="1:2" ht="399.95" customHeight="1" x14ac:dyDescent="0.25">
      <c r="A92" s="83">
        <f>PONUKA!A92</f>
        <v>79</v>
      </c>
      <c r="B92" s="82" t="str" cm="1">
        <f t="array" ref="B92">SADZBA_POISTNE(PONUKA!B92,PONUKA!C92,PONUKA!D92,PONUKA!S92,PONUKA!P92,[0]!OBJEMOVA_ZLAVA+[0]!OBCHODNA_ZLAVA,4)</f>
        <v/>
      </c>
    </row>
    <row r="93" spans="1:2" ht="399.95" customHeight="1" x14ac:dyDescent="0.25">
      <c r="A93" s="83">
        <f>PONUKA!A93</f>
        <v>80</v>
      </c>
      <c r="B93" s="82" t="str" cm="1">
        <f t="array" ref="B93">SADZBA_POISTNE(PONUKA!B93,PONUKA!C93,PONUKA!D93,PONUKA!S93,PONUKA!P93,[0]!OBJEMOVA_ZLAVA+[0]!OBCHODNA_ZLAVA,4)</f>
        <v/>
      </c>
    </row>
    <row r="94" spans="1:2" ht="399.95" customHeight="1" x14ac:dyDescent="0.25">
      <c r="A94" s="83">
        <f>PONUKA!A94</f>
        <v>81</v>
      </c>
      <c r="B94" s="82" t="str" cm="1">
        <f t="array" ref="B94">SADZBA_POISTNE(PONUKA!B94,PONUKA!C94,PONUKA!D94,PONUKA!S94,PONUKA!P94,[0]!OBJEMOVA_ZLAVA+[0]!OBCHODNA_ZLAVA,4)</f>
        <v/>
      </c>
    </row>
    <row r="95" spans="1:2" ht="399.95" customHeight="1" x14ac:dyDescent="0.25">
      <c r="A95" s="83">
        <f>PONUKA!A95</f>
        <v>82</v>
      </c>
      <c r="B95" s="82" t="str" cm="1">
        <f t="array" ref="B95">SADZBA_POISTNE(PONUKA!B95,PONUKA!C95,PONUKA!D95,PONUKA!S95,PONUKA!P95,[0]!OBJEMOVA_ZLAVA+[0]!OBCHODNA_ZLAVA,4)</f>
        <v/>
      </c>
    </row>
    <row r="96" spans="1:2" ht="399.95" customHeight="1" x14ac:dyDescent="0.25">
      <c r="A96" s="83">
        <f>PONUKA!A96</f>
        <v>83</v>
      </c>
      <c r="B96" s="82" t="str" cm="1">
        <f t="array" ref="B96">SADZBA_POISTNE(PONUKA!B96,PONUKA!C96,PONUKA!D96,PONUKA!S96,PONUKA!P96,[0]!OBJEMOVA_ZLAVA+[0]!OBCHODNA_ZLAVA,4)</f>
        <v/>
      </c>
    </row>
    <row r="97" spans="1:2" ht="399.95" customHeight="1" x14ac:dyDescent="0.25">
      <c r="A97" s="83">
        <f>PONUKA!A97</f>
        <v>84</v>
      </c>
      <c r="B97" s="82" t="str" cm="1">
        <f t="array" ref="B97">SADZBA_POISTNE(PONUKA!B97,PONUKA!C97,PONUKA!D97,PONUKA!S97,PONUKA!P97,[0]!OBJEMOVA_ZLAVA+[0]!OBCHODNA_ZLAVA,4)</f>
        <v/>
      </c>
    </row>
    <row r="98" spans="1:2" ht="399.95" customHeight="1" x14ac:dyDescent="0.25">
      <c r="A98" s="83">
        <f>PONUKA!A98</f>
        <v>85</v>
      </c>
      <c r="B98" s="82" t="str" cm="1">
        <f t="array" ref="B98">SADZBA_POISTNE(PONUKA!B98,PONUKA!C98,PONUKA!D98,PONUKA!S98,PONUKA!P98,[0]!OBJEMOVA_ZLAVA+[0]!OBCHODNA_ZLAVA,4)</f>
        <v/>
      </c>
    </row>
    <row r="99" spans="1:2" ht="399.95" customHeight="1" x14ac:dyDescent="0.25">
      <c r="A99" s="83">
        <f>PONUKA!A99</f>
        <v>86</v>
      </c>
      <c r="B99" s="82" t="str" cm="1">
        <f t="array" ref="B99">SADZBA_POISTNE(PONUKA!B99,PONUKA!C99,PONUKA!D99,PONUKA!S99,PONUKA!P99,[0]!OBJEMOVA_ZLAVA+[0]!OBCHODNA_ZLAVA,4)</f>
        <v/>
      </c>
    </row>
    <row r="100" spans="1:2" ht="399.95" customHeight="1" x14ac:dyDescent="0.25">
      <c r="A100" s="83">
        <f>PONUKA!A100</f>
        <v>87</v>
      </c>
      <c r="B100" s="82" t="str" cm="1">
        <f t="array" ref="B100">SADZBA_POISTNE(PONUKA!B100,PONUKA!C100,PONUKA!D100,PONUKA!S100,PONUKA!P100,[0]!OBJEMOVA_ZLAVA+[0]!OBCHODNA_ZLAVA,4)</f>
        <v/>
      </c>
    </row>
    <row r="101" spans="1:2" ht="399.95" customHeight="1" x14ac:dyDescent="0.25">
      <c r="A101" s="83">
        <f>PONUKA!A101</f>
        <v>88</v>
      </c>
      <c r="B101" s="82" t="str" cm="1">
        <f t="array" ref="B101">SADZBA_POISTNE(PONUKA!B101,PONUKA!C101,PONUKA!D101,PONUKA!S101,PONUKA!P101,[0]!OBJEMOVA_ZLAVA+[0]!OBCHODNA_ZLAVA,4)</f>
        <v/>
      </c>
    </row>
    <row r="102" spans="1:2" ht="399.95" customHeight="1" x14ac:dyDescent="0.25">
      <c r="A102" s="83">
        <f>PONUKA!A102</f>
        <v>89</v>
      </c>
      <c r="B102" s="82" t="str" cm="1">
        <f t="array" ref="B102">SADZBA_POISTNE(PONUKA!B102,PONUKA!C102,PONUKA!D102,PONUKA!S102,PONUKA!P102,[0]!OBJEMOVA_ZLAVA+[0]!OBCHODNA_ZLAVA,4)</f>
        <v/>
      </c>
    </row>
    <row r="103" spans="1:2" ht="399.95" customHeight="1" x14ac:dyDescent="0.25">
      <c r="A103" s="83">
        <f>PONUKA!A103</f>
        <v>90</v>
      </c>
      <c r="B103" s="82" t="str" cm="1">
        <f t="array" ref="B103">SADZBA_POISTNE(PONUKA!B103,PONUKA!C103,PONUKA!D103,PONUKA!S103,PONUKA!P103,[0]!OBJEMOVA_ZLAVA+[0]!OBCHODNA_ZLAVA,4)</f>
        <v/>
      </c>
    </row>
    <row r="104" spans="1:2" ht="399.95" customHeight="1" x14ac:dyDescent="0.25">
      <c r="A104" s="83">
        <f>PONUKA!A104</f>
        <v>91</v>
      </c>
      <c r="B104" s="82" t="str" cm="1">
        <f t="array" ref="B104">SADZBA_POISTNE(PONUKA!B104,PONUKA!C104,PONUKA!D104,PONUKA!S104,PONUKA!P104,[0]!OBJEMOVA_ZLAVA+[0]!OBCHODNA_ZLAVA,4)</f>
        <v/>
      </c>
    </row>
    <row r="105" spans="1:2" ht="399.95" customHeight="1" x14ac:dyDescent="0.25">
      <c r="A105" s="83">
        <f>PONUKA!A105</f>
        <v>92</v>
      </c>
      <c r="B105" s="82" t="str" cm="1">
        <f t="array" ref="B105">SADZBA_POISTNE(PONUKA!B105,PONUKA!C105,PONUKA!D105,PONUKA!S105,PONUKA!P105,[0]!OBJEMOVA_ZLAVA+[0]!OBCHODNA_ZLAVA,4)</f>
        <v/>
      </c>
    </row>
    <row r="106" spans="1:2" ht="399.95" customHeight="1" x14ac:dyDescent="0.25">
      <c r="A106" s="83">
        <f>PONUKA!A106</f>
        <v>93</v>
      </c>
      <c r="B106" s="82" t="str" cm="1">
        <f t="array" ref="B106">SADZBA_POISTNE(PONUKA!B106,PONUKA!C106,PONUKA!D106,PONUKA!S106,PONUKA!P106,[0]!OBJEMOVA_ZLAVA+[0]!OBCHODNA_ZLAVA,4)</f>
        <v/>
      </c>
    </row>
    <row r="107" spans="1:2" ht="399.95" customHeight="1" x14ac:dyDescent="0.25">
      <c r="A107" s="83">
        <f>PONUKA!A107</f>
        <v>94</v>
      </c>
      <c r="B107" s="82" t="str" cm="1">
        <f t="array" ref="B107">SADZBA_POISTNE(PONUKA!B107,PONUKA!C107,PONUKA!D107,PONUKA!S107,PONUKA!P107,[0]!OBJEMOVA_ZLAVA+[0]!OBCHODNA_ZLAVA,4)</f>
        <v/>
      </c>
    </row>
    <row r="108" spans="1:2" ht="399.95" customHeight="1" x14ac:dyDescent="0.25">
      <c r="A108" s="83">
        <f>PONUKA!A108</f>
        <v>95</v>
      </c>
      <c r="B108" s="82" t="str" cm="1">
        <f t="array" ref="B108">SADZBA_POISTNE(PONUKA!B108,PONUKA!C108,PONUKA!D108,PONUKA!S108,PONUKA!P108,[0]!OBJEMOVA_ZLAVA+[0]!OBCHODNA_ZLAVA,4)</f>
        <v/>
      </c>
    </row>
    <row r="109" spans="1:2" ht="399.95" customHeight="1" x14ac:dyDescent="0.25">
      <c r="A109" s="83">
        <f>PONUKA!A109</f>
        <v>96</v>
      </c>
      <c r="B109" s="82" t="str" cm="1">
        <f t="array" ref="B109">SADZBA_POISTNE(PONUKA!B109,PONUKA!C109,PONUKA!D109,PONUKA!S109,PONUKA!P109,[0]!OBJEMOVA_ZLAVA+[0]!OBCHODNA_ZLAVA,4)</f>
        <v/>
      </c>
    </row>
    <row r="110" spans="1:2" ht="399.95" customHeight="1" x14ac:dyDescent="0.25">
      <c r="A110" s="83">
        <f>PONUKA!A110</f>
        <v>97</v>
      </c>
      <c r="B110" s="82" t="str" cm="1">
        <f t="array" ref="B110">SADZBA_POISTNE(PONUKA!B110,PONUKA!C110,PONUKA!D110,PONUKA!S110,PONUKA!P110,[0]!OBJEMOVA_ZLAVA+[0]!OBCHODNA_ZLAVA,4)</f>
        <v/>
      </c>
    </row>
    <row r="111" spans="1:2" ht="399.95" customHeight="1" x14ac:dyDescent="0.25">
      <c r="A111" s="83">
        <f>PONUKA!A111</f>
        <v>98</v>
      </c>
      <c r="B111" s="82" t="str" cm="1">
        <f t="array" ref="B111">SADZBA_POISTNE(PONUKA!B111,PONUKA!C111,PONUKA!D111,PONUKA!S111,PONUKA!P111,[0]!OBJEMOVA_ZLAVA+[0]!OBCHODNA_ZLAVA,4)</f>
        <v/>
      </c>
    </row>
    <row r="112" spans="1:2" ht="399.95" customHeight="1" x14ac:dyDescent="0.25">
      <c r="A112" s="83">
        <f>PONUKA!A112</f>
        <v>99</v>
      </c>
      <c r="B112" s="82" t="str" cm="1">
        <f t="array" ref="B112">SADZBA_POISTNE(PONUKA!B112,PONUKA!C112,PONUKA!D112,PONUKA!S112,PONUKA!P112,[0]!OBJEMOVA_ZLAVA+[0]!OBCHODNA_ZLAVA,4)</f>
        <v/>
      </c>
    </row>
    <row r="113" spans="1:2" ht="399.95" customHeight="1" x14ac:dyDescent="0.25">
      <c r="A113" s="83">
        <f>PONUKA!A113</f>
        <v>100</v>
      </c>
      <c r="B113" s="82" t="str" cm="1">
        <f t="array" ref="B113">SADZBA_POISTNE(PONUKA!B113,PONUKA!C113,PONUKA!D113,PONUKA!S113,PONUKA!P113,[0]!OBJEMOVA_ZLAVA+[0]!OBCHODNA_ZLAVA,4)</f>
        <v/>
      </c>
    </row>
    <row r="114" spans="1:2" ht="399.95" customHeight="1" x14ac:dyDescent="0.25">
      <c r="A114" s="83">
        <f>PONUKA!A114</f>
        <v>101</v>
      </c>
      <c r="B114" s="82" t="str" cm="1">
        <f t="array" ref="B114">SADZBA_POISTNE(PONUKA!B114,PONUKA!C114,PONUKA!D114,PONUKA!S114,PONUKA!P114,[0]!OBJEMOVA_ZLAVA+[0]!OBCHODNA_ZLAVA,4)</f>
        <v/>
      </c>
    </row>
    <row r="115" spans="1:2" ht="399.95" customHeight="1" x14ac:dyDescent="0.25">
      <c r="A115" s="83">
        <f>PONUKA!A115</f>
        <v>102</v>
      </c>
      <c r="B115" s="82" t="str" cm="1">
        <f t="array" ref="B115">SADZBA_POISTNE(PONUKA!B115,PONUKA!C115,PONUKA!D115,PONUKA!S115,PONUKA!P115,[0]!OBJEMOVA_ZLAVA+[0]!OBCHODNA_ZLAVA,4)</f>
        <v/>
      </c>
    </row>
    <row r="116" spans="1:2" ht="399.95" customHeight="1" x14ac:dyDescent="0.25">
      <c r="A116" s="83">
        <f>PONUKA!A116</f>
        <v>103</v>
      </c>
      <c r="B116" s="82" t="str" cm="1">
        <f t="array" ref="B116">SADZBA_POISTNE(PONUKA!B116,PONUKA!C116,PONUKA!D116,PONUKA!S116,PONUKA!P116,[0]!OBJEMOVA_ZLAVA+[0]!OBCHODNA_ZLAVA,4)</f>
        <v/>
      </c>
    </row>
    <row r="117" spans="1:2" ht="399.95" customHeight="1" x14ac:dyDescent="0.25">
      <c r="A117" s="83">
        <f>PONUKA!A117</f>
        <v>104</v>
      </c>
      <c r="B117" s="82" t="str" cm="1">
        <f t="array" ref="B117">SADZBA_POISTNE(PONUKA!B117,PONUKA!C117,PONUKA!D117,PONUKA!S117,PONUKA!P117,[0]!OBJEMOVA_ZLAVA+[0]!OBCHODNA_ZLAVA,4)</f>
        <v/>
      </c>
    </row>
    <row r="118" spans="1:2" ht="399.95" customHeight="1" x14ac:dyDescent="0.25">
      <c r="A118" s="83">
        <f>PONUKA!A118</f>
        <v>105</v>
      </c>
      <c r="B118" s="82" t="str" cm="1">
        <f t="array" ref="B118">SADZBA_POISTNE(PONUKA!B118,PONUKA!C118,PONUKA!D118,PONUKA!S118,PONUKA!P118,[0]!OBJEMOVA_ZLAVA+[0]!OBCHODNA_ZLAVA,4)</f>
        <v/>
      </c>
    </row>
    <row r="119" spans="1:2" ht="399.95" customHeight="1" x14ac:dyDescent="0.25">
      <c r="A119" s="83">
        <f>PONUKA!A119</f>
        <v>106</v>
      </c>
      <c r="B119" s="82" t="str" cm="1">
        <f t="array" ref="B119">SADZBA_POISTNE(PONUKA!B119,PONUKA!C119,PONUKA!D119,PONUKA!S119,PONUKA!P119,[0]!OBJEMOVA_ZLAVA+[0]!OBCHODNA_ZLAVA,4)</f>
        <v/>
      </c>
    </row>
    <row r="120" spans="1:2" ht="399.95" customHeight="1" x14ac:dyDescent="0.25">
      <c r="A120" s="83">
        <f>PONUKA!A120</f>
        <v>107</v>
      </c>
      <c r="B120" s="82" t="str" cm="1">
        <f t="array" ref="B120">SADZBA_POISTNE(PONUKA!B120,PONUKA!C120,PONUKA!D120,PONUKA!S120,PONUKA!P120,[0]!OBJEMOVA_ZLAVA+[0]!OBCHODNA_ZLAVA,4)</f>
        <v/>
      </c>
    </row>
    <row r="121" spans="1:2" ht="399.95" customHeight="1" x14ac:dyDescent="0.25">
      <c r="A121" s="83">
        <f>PONUKA!A121</f>
        <v>108</v>
      </c>
      <c r="B121" s="82" t="str" cm="1">
        <f t="array" ref="B121">SADZBA_POISTNE(PONUKA!B121,PONUKA!C121,PONUKA!D121,PONUKA!S121,PONUKA!P121,[0]!OBJEMOVA_ZLAVA+[0]!OBCHODNA_ZLAVA,4)</f>
        <v/>
      </c>
    </row>
    <row r="122" spans="1:2" ht="399.95" customHeight="1" x14ac:dyDescent="0.25">
      <c r="A122" s="83">
        <f>PONUKA!A122</f>
        <v>109</v>
      </c>
      <c r="B122" s="82" t="str" cm="1">
        <f t="array" ref="B122">SADZBA_POISTNE(PONUKA!B122,PONUKA!C122,PONUKA!D122,PONUKA!S122,PONUKA!P122,[0]!OBJEMOVA_ZLAVA+[0]!OBCHODNA_ZLAVA,4)</f>
        <v/>
      </c>
    </row>
    <row r="123" spans="1:2" ht="399.95" customHeight="1" x14ac:dyDescent="0.25">
      <c r="A123" s="83">
        <f>PONUKA!A123</f>
        <v>110</v>
      </c>
      <c r="B123" s="82" t="str" cm="1">
        <f t="array" ref="B123">SADZBA_POISTNE(PONUKA!B123,PONUKA!C123,PONUKA!D123,PONUKA!S123,PONUKA!P123,[0]!OBJEMOVA_ZLAVA+[0]!OBCHODNA_ZLAVA,4)</f>
        <v/>
      </c>
    </row>
    <row r="124" spans="1:2" ht="399.95" customHeight="1" x14ac:dyDescent="0.25">
      <c r="A124" s="83">
        <f>PONUKA!A124</f>
        <v>111</v>
      </c>
      <c r="B124" s="82" t="str" cm="1">
        <f t="array" ref="B124">SADZBA_POISTNE(PONUKA!B124,PONUKA!C124,PONUKA!D124,PONUKA!S124,PONUKA!P124,[0]!OBJEMOVA_ZLAVA+[0]!OBCHODNA_ZLAVA,4)</f>
        <v/>
      </c>
    </row>
    <row r="125" spans="1:2" ht="399.95" customHeight="1" x14ac:dyDescent="0.25">
      <c r="A125" s="83">
        <f>PONUKA!A125</f>
        <v>112</v>
      </c>
      <c r="B125" s="82" t="str" cm="1">
        <f t="array" ref="B125">SADZBA_POISTNE(PONUKA!B125,PONUKA!C125,PONUKA!D125,PONUKA!S125,PONUKA!P125,[0]!OBJEMOVA_ZLAVA+[0]!OBCHODNA_ZLAVA,4)</f>
        <v/>
      </c>
    </row>
    <row r="126" spans="1:2" ht="399.95" customHeight="1" x14ac:dyDescent="0.25">
      <c r="A126" s="83">
        <f>PONUKA!A126</f>
        <v>113</v>
      </c>
      <c r="B126" s="82" t="str" cm="1">
        <f t="array" ref="B126">SADZBA_POISTNE(PONUKA!B126,PONUKA!C126,PONUKA!D126,PONUKA!S126,PONUKA!P126,[0]!OBJEMOVA_ZLAVA+[0]!OBCHODNA_ZLAVA,4)</f>
        <v/>
      </c>
    </row>
    <row r="127" spans="1:2" ht="399.95" customHeight="1" x14ac:dyDescent="0.25">
      <c r="A127" s="83">
        <f>PONUKA!A127</f>
        <v>114</v>
      </c>
      <c r="B127" s="82" t="str" cm="1">
        <f t="array" ref="B127">SADZBA_POISTNE(PONUKA!B127,PONUKA!C127,PONUKA!D127,PONUKA!S127,PONUKA!P127,[0]!OBJEMOVA_ZLAVA+[0]!OBCHODNA_ZLAVA,4)</f>
        <v/>
      </c>
    </row>
    <row r="128" spans="1:2" ht="399.95" customHeight="1" x14ac:dyDescent="0.25">
      <c r="A128" s="83">
        <f>PONUKA!A128</f>
        <v>115</v>
      </c>
      <c r="B128" s="82" t="str" cm="1">
        <f t="array" ref="B128">SADZBA_POISTNE(PONUKA!B128,PONUKA!C128,PONUKA!D128,PONUKA!S128,PONUKA!P128,[0]!OBJEMOVA_ZLAVA+[0]!OBCHODNA_ZLAVA,4)</f>
        <v/>
      </c>
    </row>
    <row r="129" spans="1:2" ht="399.95" customHeight="1" x14ac:dyDescent="0.25">
      <c r="A129" s="83">
        <f>PONUKA!A129</f>
        <v>116</v>
      </c>
      <c r="B129" s="82" t="str" cm="1">
        <f t="array" ref="B129">SADZBA_POISTNE(PONUKA!B129,PONUKA!C129,PONUKA!D129,PONUKA!S129,PONUKA!P129,[0]!OBJEMOVA_ZLAVA+[0]!OBCHODNA_ZLAVA,4)</f>
        <v/>
      </c>
    </row>
    <row r="130" spans="1:2" ht="399.95" customHeight="1" x14ac:dyDescent="0.25">
      <c r="A130" s="83">
        <f>PONUKA!A130</f>
        <v>117</v>
      </c>
      <c r="B130" s="82" t="str" cm="1">
        <f t="array" ref="B130">SADZBA_POISTNE(PONUKA!B130,PONUKA!C130,PONUKA!D130,PONUKA!S130,PONUKA!P130,[0]!OBJEMOVA_ZLAVA+[0]!OBCHODNA_ZLAVA,4)</f>
        <v/>
      </c>
    </row>
    <row r="131" spans="1:2" ht="399.95" customHeight="1" x14ac:dyDescent="0.25">
      <c r="A131" s="83">
        <f>PONUKA!A131</f>
        <v>118</v>
      </c>
      <c r="B131" s="82" t="str" cm="1">
        <f t="array" ref="B131">SADZBA_POISTNE(PONUKA!B131,PONUKA!C131,PONUKA!D131,PONUKA!S131,PONUKA!P131,[0]!OBJEMOVA_ZLAVA+[0]!OBCHODNA_ZLAVA,4)</f>
        <v/>
      </c>
    </row>
    <row r="132" spans="1:2" ht="399.95" customHeight="1" x14ac:dyDescent="0.25">
      <c r="A132" s="83">
        <f>PONUKA!A132</f>
        <v>119</v>
      </c>
      <c r="B132" s="82" t="str" cm="1">
        <f t="array" ref="B132">SADZBA_POISTNE(PONUKA!B132,PONUKA!C132,PONUKA!D132,PONUKA!S132,PONUKA!P132,[0]!OBJEMOVA_ZLAVA+[0]!OBCHODNA_ZLAVA,4)</f>
        <v/>
      </c>
    </row>
    <row r="133" spans="1:2" ht="399.95" customHeight="1" x14ac:dyDescent="0.25">
      <c r="A133" s="83">
        <f>PONUKA!A133</f>
        <v>120</v>
      </c>
      <c r="B133" s="82" t="str" cm="1">
        <f t="array" ref="B133">SADZBA_POISTNE(PONUKA!B133,PONUKA!C133,PONUKA!D133,PONUKA!S133,PONUKA!P133,[0]!OBJEMOVA_ZLAVA+[0]!OBCHODNA_ZLAVA,4)</f>
        <v/>
      </c>
    </row>
    <row r="134" spans="1:2" ht="399.95" customHeight="1" x14ac:dyDescent="0.25">
      <c r="A134" s="83">
        <f>PONUKA!A134</f>
        <v>121</v>
      </c>
      <c r="B134" s="82" t="str" cm="1">
        <f t="array" ref="B134">SADZBA_POISTNE(PONUKA!B134,PONUKA!C134,PONUKA!D134,PONUKA!S134,PONUKA!P134,[0]!OBJEMOVA_ZLAVA+[0]!OBCHODNA_ZLAVA,4)</f>
        <v/>
      </c>
    </row>
    <row r="135" spans="1:2" ht="399.95" customHeight="1" x14ac:dyDescent="0.25">
      <c r="A135" s="83">
        <f>PONUKA!A135</f>
        <v>122</v>
      </c>
      <c r="B135" s="82" t="str" cm="1">
        <f t="array" ref="B135">SADZBA_POISTNE(PONUKA!B135,PONUKA!C135,PONUKA!D135,PONUKA!S135,PONUKA!P135,[0]!OBJEMOVA_ZLAVA+[0]!OBCHODNA_ZLAVA,4)</f>
        <v/>
      </c>
    </row>
    <row r="136" spans="1:2" ht="399.95" customHeight="1" x14ac:dyDescent="0.25">
      <c r="A136" s="83">
        <f>PONUKA!A136</f>
        <v>123</v>
      </c>
      <c r="B136" s="82" t="str" cm="1">
        <f t="array" ref="B136">SADZBA_POISTNE(PONUKA!B136,PONUKA!C136,PONUKA!D136,PONUKA!S136,PONUKA!P136,[0]!OBJEMOVA_ZLAVA+[0]!OBCHODNA_ZLAVA,4)</f>
        <v/>
      </c>
    </row>
    <row r="137" spans="1:2" ht="399.95" customHeight="1" x14ac:dyDescent="0.25">
      <c r="A137" s="83">
        <f>PONUKA!A137</f>
        <v>124</v>
      </c>
      <c r="B137" s="82" t="str" cm="1">
        <f t="array" ref="B137">SADZBA_POISTNE(PONUKA!B137,PONUKA!C137,PONUKA!D137,PONUKA!S137,PONUKA!P137,[0]!OBJEMOVA_ZLAVA+[0]!OBCHODNA_ZLAVA,4)</f>
        <v/>
      </c>
    </row>
    <row r="138" spans="1:2" ht="399.95" customHeight="1" x14ac:dyDescent="0.25">
      <c r="A138" s="83">
        <f>PONUKA!A138</f>
        <v>125</v>
      </c>
      <c r="B138" s="82" t="str" cm="1">
        <f t="array" ref="B138">SADZBA_POISTNE(PONUKA!B138,PONUKA!C138,PONUKA!D138,PONUKA!S138,PONUKA!P138,[0]!OBJEMOVA_ZLAVA+[0]!OBCHODNA_ZLAVA,4)</f>
        <v/>
      </c>
    </row>
    <row r="139" spans="1:2" ht="399.95" customHeight="1" x14ac:dyDescent="0.25">
      <c r="A139" s="83">
        <f>PONUKA!A139</f>
        <v>126</v>
      </c>
      <c r="B139" s="82" t="str" cm="1">
        <f t="array" ref="B139">SADZBA_POISTNE(PONUKA!B139,PONUKA!C139,PONUKA!D139,PONUKA!S139,PONUKA!P139,[0]!OBJEMOVA_ZLAVA+[0]!OBCHODNA_ZLAVA,4)</f>
        <v/>
      </c>
    </row>
    <row r="140" spans="1:2" ht="399.95" customHeight="1" x14ac:dyDescent="0.25">
      <c r="A140" s="83">
        <f>PONUKA!A140</f>
        <v>127</v>
      </c>
      <c r="B140" s="82" t="str" cm="1">
        <f t="array" ref="B140">SADZBA_POISTNE(PONUKA!B140,PONUKA!C140,PONUKA!D140,PONUKA!S140,PONUKA!P140,[0]!OBJEMOVA_ZLAVA+[0]!OBCHODNA_ZLAVA,4)</f>
        <v/>
      </c>
    </row>
    <row r="141" spans="1:2" ht="399.95" customHeight="1" x14ac:dyDescent="0.25">
      <c r="A141" s="83">
        <f>PONUKA!A141</f>
        <v>128</v>
      </c>
      <c r="B141" s="82" t="str" cm="1">
        <f t="array" ref="B141">SADZBA_POISTNE(PONUKA!B141,PONUKA!C141,PONUKA!D141,PONUKA!S141,PONUKA!P141,[0]!OBJEMOVA_ZLAVA+[0]!OBCHODNA_ZLAVA,4)</f>
        <v/>
      </c>
    </row>
    <row r="142" spans="1:2" ht="399.95" customHeight="1" x14ac:dyDescent="0.25">
      <c r="A142" s="83">
        <f>PONUKA!A142</f>
        <v>129</v>
      </c>
      <c r="B142" s="82" t="str" cm="1">
        <f t="array" ref="B142">SADZBA_POISTNE(PONUKA!B142,PONUKA!C142,PONUKA!D142,PONUKA!S142,PONUKA!P142,[0]!OBJEMOVA_ZLAVA+[0]!OBCHODNA_ZLAVA,4)</f>
        <v/>
      </c>
    </row>
    <row r="143" spans="1:2" ht="399.95" customHeight="1" x14ac:dyDescent="0.25">
      <c r="A143" s="83">
        <f>PONUKA!A143</f>
        <v>130</v>
      </c>
      <c r="B143" s="82" t="str" cm="1">
        <f t="array" ref="B143">SADZBA_POISTNE(PONUKA!B143,PONUKA!C143,PONUKA!D143,PONUKA!S143,PONUKA!P143,[0]!OBJEMOVA_ZLAVA+[0]!OBCHODNA_ZLAVA,4)</f>
        <v/>
      </c>
    </row>
    <row r="144" spans="1:2" ht="399.95" customHeight="1" x14ac:dyDescent="0.25">
      <c r="A144" s="83">
        <f>PONUKA!A144</f>
        <v>131</v>
      </c>
      <c r="B144" s="82" t="str" cm="1">
        <f t="array" ref="B144">SADZBA_POISTNE(PONUKA!B144,PONUKA!C144,PONUKA!D144,PONUKA!S144,PONUKA!P144,[0]!OBJEMOVA_ZLAVA+[0]!OBCHODNA_ZLAVA,4)</f>
        <v/>
      </c>
    </row>
    <row r="145" spans="1:2" ht="399.95" customHeight="1" x14ac:dyDescent="0.25">
      <c r="A145" s="83">
        <f>PONUKA!A145</f>
        <v>132</v>
      </c>
      <c r="B145" s="82" t="str" cm="1">
        <f t="array" ref="B145">SADZBA_POISTNE(PONUKA!B145,PONUKA!C145,PONUKA!D145,PONUKA!S145,PONUKA!P145,[0]!OBJEMOVA_ZLAVA+[0]!OBCHODNA_ZLAVA,4)</f>
        <v/>
      </c>
    </row>
    <row r="146" spans="1:2" ht="399.95" customHeight="1" x14ac:dyDescent="0.25">
      <c r="A146" s="83">
        <f>PONUKA!A146</f>
        <v>133</v>
      </c>
      <c r="B146" s="82" t="str" cm="1">
        <f t="array" ref="B146">SADZBA_POISTNE(PONUKA!B146,PONUKA!C146,PONUKA!D146,PONUKA!S146,PONUKA!P146,[0]!OBJEMOVA_ZLAVA+[0]!OBCHODNA_ZLAVA,4)</f>
        <v/>
      </c>
    </row>
    <row r="147" spans="1:2" ht="399.95" customHeight="1" x14ac:dyDescent="0.25">
      <c r="A147" s="83">
        <f>PONUKA!A147</f>
        <v>134</v>
      </c>
      <c r="B147" s="82" t="str" cm="1">
        <f t="array" ref="B147">SADZBA_POISTNE(PONUKA!B147,PONUKA!C147,PONUKA!D147,PONUKA!S147,PONUKA!P147,[0]!OBJEMOVA_ZLAVA+[0]!OBCHODNA_ZLAVA,4)</f>
        <v/>
      </c>
    </row>
    <row r="148" spans="1:2" ht="399.95" customHeight="1" x14ac:dyDescent="0.25">
      <c r="A148" s="83">
        <f>PONUKA!A148</f>
        <v>135</v>
      </c>
      <c r="B148" s="82" t="str" cm="1">
        <f t="array" ref="B148">SADZBA_POISTNE(PONUKA!B148,PONUKA!C148,PONUKA!D148,PONUKA!S148,PONUKA!P148,[0]!OBJEMOVA_ZLAVA+[0]!OBCHODNA_ZLAVA,4)</f>
        <v/>
      </c>
    </row>
    <row r="149" spans="1:2" ht="399.95" customHeight="1" x14ac:dyDescent="0.25">
      <c r="A149" s="83">
        <f>PONUKA!A149</f>
        <v>136</v>
      </c>
      <c r="B149" s="82" t="str" cm="1">
        <f t="array" ref="B149">SADZBA_POISTNE(PONUKA!B149,PONUKA!C149,PONUKA!D149,PONUKA!S149,PONUKA!P149,[0]!OBJEMOVA_ZLAVA+[0]!OBCHODNA_ZLAVA,4)</f>
        <v/>
      </c>
    </row>
    <row r="150" spans="1:2" ht="399.95" customHeight="1" x14ac:dyDescent="0.25">
      <c r="A150" s="83">
        <f>PONUKA!A150</f>
        <v>137</v>
      </c>
      <c r="B150" s="82" t="str" cm="1">
        <f t="array" ref="B150">SADZBA_POISTNE(PONUKA!B150,PONUKA!C150,PONUKA!D150,PONUKA!S150,PONUKA!P150,[0]!OBJEMOVA_ZLAVA+[0]!OBCHODNA_ZLAVA,4)</f>
        <v/>
      </c>
    </row>
    <row r="151" spans="1:2" ht="399.95" customHeight="1" x14ac:dyDescent="0.25">
      <c r="A151" s="83">
        <f>PONUKA!A151</f>
        <v>138</v>
      </c>
      <c r="B151" s="82" t="str" cm="1">
        <f t="array" ref="B151">SADZBA_POISTNE(PONUKA!B151,PONUKA!C151,PONUKA!D151,PONUKA!S151,PONUKA!P151,[0]!OBJEMOVA_ZLAVA+[0]!OBCHODNA_ZLAVA,4)</f>
        <v/>
      </c>
    </row>
    <row r="152" spans="1:2" ht="399.95" customHeight="1" x14ac:dyDescent="0.25">
      <c r="A152" s="83">
        <f>PONUKA!A152</f>
        <v>139</v>
      </c>
      <c r="B152" s="82" t="str" cm="1">
        <f t="array" ref="B152">SADZBA_POISTNE(PONUKA!B152,PONUKA!C152,PONUKA!D152,PONUKA!S152,PONUKA!P152,[0]!OBJEMOVA_ZLAVA+[0]!OBCHODNA_ZLAVA,4)</f>
        <v/>
      </c>
    </row>
    <row r="153" spans="1:2" ht="399.95" customHeight="1" x14ac:dyDescent="0.25">
      <c r="A153" s="83">
        <f>PONUKA!A153</f>
        <v>140</v>
      </c>
      <c r="B153" s="82" t="str" cm="1">
        <f t="array" ref="B153">SADZBA_POISTNE(PONUKA!B153,PONUKA!C153,PONUKA!D153,PONUKA!S153,PONUKA!P153,[0]!OBJEMOVA_ZLAVA+[0]!OBCHODNA_ZLAVA,4)</f>
        <v/>
      </c>
    </row>
    <row r="154" spans="1:2" ht="399.95" customHeight="1" x14ac:dyDescent="0.25">
      <c r="A154" s="83">
        <f>PONUKA!A154</f>
        <v>141</v>
      </c>
      <c r="B154" s="82" t="str" cm="1">
        <f t="array" ref="B154">SADZBA_POISTNE(PONUKA!B154,PONUKA!C154,PONUKA!D154,PONUKA!S154,PONUKA!P154,[0]!OBJEMOVA_ZLAVA+[0]!OBCHODNA_ZLAVA,4)</f>
        <v/>
      </c>
    </row>
    <row r="155" spans="1:2" ht="399.95" customHeight="1" x14ac:dyDescent="0.25">
      <c r="A155" s="83">
        <f>PONUKA!A155</f>
        <v>142</v>
      </c>
      <c r="B155" s="82" t="str" cm="1">
        <f t="array" ref="B155">SADZBA_POISTNE(PONUKA!B155,PONUKA!C155,PONUKA!D155,PONUKA!S155,PONUKA!P155,[0]!OBJEMOVA_ZLAVA+[0]!OBCHODNA_ZLAVA,4)</f>
        <v/>
      </c>
    </row>
    <row r="156" spans="1:2" ht="399.95" customHeight="1" x14ac:dyDescent="0.25">
      <c r="A156" s="83">
        <f>PONUKA!A156</f>
        <v>143</v>
      </c>
      <c r="B156" s="82" t="str" cm="1">
        <f t="array" ref="B156">SADZBA_POISTNE(PONUKA!B156,PONUKA!C156,PONUKA!D156,PONUKA!S156,PONUKA!P156,[0]!OBJEMOVA_ZLAVA+[0]!OBCHODNA_ZLAVA,4)</f>
        <v/>
      </c>
    </row>
    <row r="157" spans="1:2" ht="399.95" customHeight="1" x14ac:dyDescent="0.25">
      <c r="A157" s="83">
        <f>PONUKA!A157</f>
        <v>144</v>
      </c>
      <c r="B157" s="82" t="str" cm="1">
        <f t="array" ref="B157">SADZBA_POISTNE(PONUKA!B157,PONUKA!C157,PONUKA!D157,PONUKA!S157,PONUKA!P157,[0]!OBJEMOVA_ZLAVA+[0]!OBCHODNA_ZLAVA,4)</f>
        <v/>
      </c>
    </row>
    <row r="158" spans="1:2" ht="399.95" customHeight="1" x14ac:dyDescent="0.25">
      <c r="A158" s="83">
        <f>PONUKA!A158</f>
        <v>145</v>
      </c>
      <c r="B158" s="82" t="str" cm="1">
        <f t="array" ref="B158">SADZBA_POISTNE(PONUKA!B158,PONUKA!C158,PONUKA!D158,PONUKA!S158,PONUKA!P158,[0]!OBJEMOVA_ZLAVA+[0]!OBCHODNA_ZLAVA,4)</f>
        <v/>
      </c>
    </row>
    <row r="159" spans="1:2" ht="399.95" customHeight="1" x14ac:dyDescent="0.25">
      <c r="A159" s="83">
        <f>PONUKA!A159</f>
        <v>146</v>
      </c>
      <c r="B159" s="82" t="str" cm="1">
        <f t="array" ref="B159">SADZBA_POISTNE(PONUKA!B159,PONUKA!C159,PONUKA!D159,PONUKA!S159,PONUKA!P159,[0]!OBJEMOVA_ZLAVA+[0]!OBCHODNA_ZLAVA,4)</f>
        <v/>
      </c>
    </row>
    <row r="160" spans="1:2" ht="399.95" customHeight="1" x14ac:dyDescent="0.25">
      <c r="A160" s="83">
        <f>PONUKA!A160</f>
        <v>147</v>
      </c>
      <c r="B160" s="82" t="str" cm="1">
        <f t="array" ref="B160">SADZBA_POISTNE(PONUKA!B160,PONUKA!C160,PONUKA!D160,PONUKA!S160,PONUKA!P160,[0]!OBJEMOVA_ZLAVA+[0]!OBCHODNA_ZLAVA,4)</f>
        <v/>
      </c>
    </row>
    <row r="161" spans="1:2" ht="399.95" customHeight="1" x14ac:dyDescent="0.25">
      <c r="A161" s="83">
        <f>PONUKA!A161</f>
        <v>148</v>
      </c>
      <c r="B161" s="82" t="str" cm="1">
        <f t="array" ref="B161">SADZBA_POISTNE(PONUKA!B161,PONUKA!C161,PONUKA!D161,PONUKA!S161,PONUKA!P161,[0]!OBJEMOVA_ZLAVA+[0]!OBCHODNA_ZLAVA,4)</f>
        <v/>
      </c>
    </row>
    <row r="162" spans="1:2" ht="399.95" customHeight="1" x14ac:dyDescent="0.25">
      <c r="A162" s="83">
        <f>PONUKA!A162</f>
        <v>149</v>
      </c>
      <c r="B162" s="82" t="str" cm="1">
        <f t="array" ref="B162">SADZBA_POISTNE(PONUKA!B162,PONUKA!C162,PONUKA!D162,PONUKA!S162,PONUKA!P162,[0]!OBJEMOVA_ZLAVA+[0]!OBCHODNA_ZLAVA,4)</f>
        <v/>
      </c>
    </row>
    <row r="163" spans="1:2" ht="399.95" customHeight="1" x14ac:dyDescent="0.25">
      <c r="A163" s="83">
        <f>PONUKA!A163</f>
        <v>150</v>
      </c>
      <c r="B163" s="82" t="str" cm="1">
        <f t="array" ref="B163">SADZBA_POISTNE(PONUKA!B163,PONUKA!C163,PONUKA!D163,PONUKA!S163,PONUKA!P163,[0]!OBJEMOVA_ZLAVA+[0]!OBCHODNA_ZLAVA,4)</f>
        <v/>
      </c>
    </row>
    <row r="164" spans="1:2" ht="399.95" customHeight="1" x14ac:dyDescent="0.25">
      <c r="A164" s="83">
        <f>PONUKA!A164</f>
        <v>151</v>
      </c>
      <c r="B164" s="82" t="str" cm="1">
        <f t="array" ref="B164">SADZBA_POISTNE(PONUKA!B164,PONUKA!C164,PONUKA!D164,PONUKA!S164,PONUKA!P164,[0]!OBJEMOVA_ZLAVA+[0]!OBCHODNA_ZLAVA,4)</f>
        <v/>
      </c>
    </row>
    <row r="165" spans="1:2" ht="399.95" customHeight="1" x14ac:dyDescent="0.25">
      <c r="A165" s="83">
        <f>PONUKA!A165</f>
        <v>152</v>
      </c>
      <c r="B165" s="82" t="str" cm="1">
        <f t="array" ref="B165">SADZBA_POISTNE(PONUKA!B165,PONUKA!C165,PONUKA!D165,PONUKA!S165,PONUKA!P165,[0]!OBJEMOVA_ZLAVA+[0]!OBCHODNA_ZLAVA,4)</f>
        <v/>
      </c>
    </row>
    <row r="166" spans="1:2" ht="399.95" customHeight="1" x14ac:dyDescent="0.25">
      <c r="A166" s="83">
        <f>PONUKA!A166</f>
        <v>153</v>
      </c>
      <c r="B166" s="82" t="str" cm="1">
        <f t="array" ref="B166">SADZBA_POISTNE(PONUKA!B166,PONUKA!C166,PONUKA!D166,PONUKA!S166,PONUKA!P166,[0]!OBJEMOVA_ZLAVA+[0]!OBCHODNA_ZLAVA,4)</f>
        <v/>
      </c>
    </row>
    <row r="167" spans="1:2" ht="399.95" customHeight="1" x14ac:dyDescent="0.25">
      <c r="A167" s="83">
        <f>PONUKA!A167</f>
        <v>154</v>
      </c>
      <c r="B167" s="82" t="str" cm="1">
        <f t="array" ref="B167">SADZBA_POISTNE(PONUKA!B167,PONUKA!C167,PONUKA!D167,PONUKA!S167,PONUKA!P167,[0]!OBJEMOVA_ZLAVA+[0]!OBCHODNA_ZLAVA,4)</f>
        <v/>
      </c>
    </row>
    <row r="168" spans="1:2" ht="399.95" customHeight="1" x14ac:dyDescent="0.25">
      <c r="A168" s="83">
        <f>PONUKA!A168</f>
        <v>155</v>
      </c>
      <c r="B168" s="82" t="str" cm="1">
        <f t="array" ref="B168">SADZBA_POISTNE(PONUKA!B168,PONUKA!C168,PONUKA!D168,PONUKA!S168,PONUKA!P168,[0]!OBJEMOVA_ZLAVA+[0]!OBCHODNA_ZLAVA,4)</f>
        <v/>
      </c>
    </row>
    <row r="169" spans="1:2" ht="399.95" customHeight="1" x14ac:dyDescent="0.25">
      <c r="A169" s="83">
        <f>PONUKA!A169</f>
        <v>156</v>
      </c>
      <c r="B169" s="82" t="str" cm="1">
        <f t="array" ref="B169">SADZBA_POISTNE(PONUKA!B169,PONUKA!C169,PONUKA!D169,PONUKA!S169,PONUKA!P169,[0]!OBJEMOVA_ZLAVA+[0]!OBCHODNA_ZLAVA,4)</f>
        <v/>
      </c>
    </row>
    <row r="170" spans="1:2" ht="399.95" customHeight="1" x14ac:dyDescent="0.25">
      <c r="A170" s="83">
        <f>PONUKA!A170</f>
        <v>157</v>
      </c>
      <c r="B170" s="82" t="str" cm="1">
        <f t="array" ref="B170">SADZBA_POISTNE(PONUKA!B170,PONUKA!C170,PONUKA!D170,PONUKA!S170,PONUKA!P170,[0]!OBJEMOVA_ZLAVA+[0]!OBCHODNA_ZLAVA,4)</f>
        <v/>
      </c>
    </row>
    <row r="171" spans="1:2" ht="399.95" customHeight="1" x14ac:dyDescent="0.25">
      <c r="A171" s="83">
        <f>PONUKA!A171</f>
        <v>158</v>
      </c>
      <c r="B171" s="82" t="str" cm="1">
        <f t="array" ref="B171">SADZBA_POISTNE(PONUKA!B171,PONUKA!C171,PONUKA!D171,PONUKA!S171,PONUKA!P171,[0]!OBJEMOVA_ZLAVA+[0]!OBCHODNA_ZLAVA,4)</f>
        <v/>
      </c>
    </row>
    <row r="172" spans="1:2" ht="399.95" customHeight="1" x14ac:dyDescent="0.25">
      <c r="A172" s="83">
        <f>PONUKA!A172</f>
        <v>159</v>
      </c>
      <c r="B172" s="82" t="str" cm="1">
        <f t="array" ref="B172">SADZBA_POISTNE(PONUKA!B172,PONUKA!C172,PONUKA!D172,PONUKA!S172,PONUKA!P172,[0]!OBJEMOVA_ZLAVA+[0]!OBCHODNA_ZLAVA,4)</f>
        <v/>
      </c>
    </row>
    <row r="173" spans="1:2" ht="399.95" customHeight="1" x14ac:dyDescent="0.25">
      <c r="A173" s="83">
        <f>PONUKA!A173</f>
        <v>160</v>
      </c>
      <c r="B173" s="82" t="str" cm="1">
        <f t="array" ref="B173">SADZBA_POISTNE(PONUKA!B173,PONUKA!C173,PONUKA!D173,PONUKA!S173,PONUKA!P173,[0]!OBJEMOVA_ZLAVA+[0]!OBCHODNA_ZLAVA,4)</f>
        <v/>
      </c>
    </row>
    <row r="174" spans="1:2" ht="399.95" customHeight="1" x14ac:dyDescent="0.25">
      <c r="A174" s="83">
        <f>PONUKA!A174</f>
        <v>161</v>
      </c>
      <c r="B174" s="82" t="str" cm="1">
        <f t="array" ref="B174">SADZBA_POISTNE(PONUKA!B174,PONUKA!C174,PONUKA!D174,PONUKA!S174,PONUKA!P174,[0]!OBJEMOVA_ZLAVA+[0]!OBCHODNA_ZLAVA,4)</f>
        <v/>
      </c>
    </row>
    <row r="175" spans="1:2" ht="399.95" customHeight="1" x14ac:dyDescent="0.25">
      <c r="A175" s="83">
        <f>PONUKA!A175</f>
        <v>162</v>
      </c>
      <c r="B175" s="82" t="str" cm="1">
        <f t="array" ref="B175">SADZBA_POISTNE(PONUKA!B175,PONUKA!C175,PONUKA!D175,PONUKA!S175,PONUKA!P175,[0]!OBJEMOVA_ZLAVA+[0]!OBCHODNA_ZLAVA,4)</f>
        <v/>
      </c>
    </row>
    <row r="176" spans="1:2" ht="399.95" customHeight="1" x14ac:dyDescent="0.25">
      <c r="A176" s="83">
        <f>PONUKA!A176</f>
        <v>163</v>
      </c>
      <c r="B176" s="82" t="str" cm="1">
        <f t="array" ref="B176">SADZBA_POISTNE(PONUKA!B176,PONUKA!C176,PONUKA!D176,PONUKA!S176,PONUKA!P176,[0]!OBJEMOVA_ZLAVA+[0]!OBCHODNA_ZLAVA,4)</f>
        <v/>
      </c>
    </row>
    <row r="177" spans="1:2" ht="399.95" customHeight="1" x14ac:dyDescent="0.25">
      <c r="A177" s="83">
        <f>PONUKA!A177</f>
        <v>164</v>
      </c>
      <c r="B177" s="82" t="str" cm="1">
        <f t="array" ref="B177">SADZBA_POISTNE(PONUKA!B177,PONUKA!C177,PONUKA!D177,PONUKA!S177,PONUKA!P177,[0]!OBJEMOVA_ZLAVA+[0]!OBCHODNA_ZLAVA,4)</f>
        <v/>
      </c>
    </row>
    <row r="178" spans="1:2" ht="399.95" customHeight="1" x14ac:dyDescent="0.25">
      <c r="A178" s="83">
        <f>PONUKA!A178</f>
        <v>165</v>
      </c>
      <c r="B178" s="82" t="str" cm="1">
        <f t="array" ref="B178">SADZBA_POISTNE(PONUKA!B178,PONUKA!C178,PONUKA!D178,PONUKA!S178,PONUKA!P178,[0]!OBJEMOVA_ZLAVA+[0]!OBCHODNA_ZLAVA,4)</f>
        <v/>
      </c>
    </row>
    <row r="179" spans="1:2" ht="399.95" customHeight="1" x14ac:dyDescent="0.25">
      <c r="A179" s="83">
        <f>PONUKA!A179</f>
        <v>166</v>
      </c>
      <c r="B179" s="82" t="str" cm="1">
        <f t="array" ref="B179">SADZBA_POISTNE(PONUKA!B179,PONUKA!C179,PONUKA!D179,PONUKA!S179,PONUKA!P179,[0]!OBJEMOVA_ZLAVA+[0]!OBCHODNA_ZLAVA,4)</f>
        <v/>
      </c>
    </row>
    <row r="180" spans="1:2" ht="399.95" customHeight="1" x14ac:dyDescent="0.25">
      <c r="A180" s="83">
        <f>PONUKA!A180</f>
        <v>167</v>
      </c>
      <c r="B180" s="82" t="str" cm="1">
        <f t="array" ref="B180">SADZBA_POISTNE(PONUKA!B180,PONUKA!C180,PONUKA!D180,PONUKA!S180,PONUKA!P180,[0]!OBJEMOVA_ZLAVA+[0]!OBCHODNA_ZLAVA,4)</f>
        <v/>
      </c>
    </row>
    <row r="181" spans="1:2" ht="399.95" customHeight="1" x14ac:dyDescent="0.25">
      <c r="A181" s="83">
        <f>PONUKA!A181</f>
        <v>168</v>
      </c>
      <c r="B181" s="82" t="str" cm="1">
        <f t="array" ref="B181">SADZBA_POISTNE(PONUKA!B181,PONUKA!C181,PONUKA!D181,PONUKA!S181,PONUKA!P181,[0]!OBJEMOVA_ZLAVA+[0]!OBCHODNA_ZLAVA,4)</f>
        <v/>
      </c>
    </row>
    <row r="182" spans="1:2" ht="399.95" customHeight="1" x14ac:dyDescent="0.25">
      <c r="A182" s="83">
        <f>PONUKA!A182</f>
        <v>169</v>
      </c>
      <c r="B182" s="82" t="str" cm="1">
        <f t="array" ref="B182">SADZBA_POISTNE(PONUKA!B182,PONUKA!C182,PONUKA!D182,PONUKA!S182,PONUKA!P182,[0]!OBJEMOVA_ZLAVA+[0]!OBCHODNA_ZLAVA,4)</f>
        <v/>
      </c>
    </row>
    <row r="183" spans="1:2" ht="399.95" customHeight="1" x14ac:dyDescent="0.25">
      <c r="A183" s="83">
        <f>PONUKA!A183</f>
        <v>170</v>
      </c>
      <c r="B183" s="82" t="str" cm="1">
        <f t="array" ref="B183">SADZBA_POISTNE(PONUKA!B183,PONUKA!C183,PONUKA!D183,PONUKA!S183,PONUKA!P183,[0]!OBJEMOVA_ZLAVA+[0]!OBCHODNA_ZLAVA,4)</f>
        <v/>
      </c>
    </row>
    <row r="184" spans="1:2" ht="399.95" customHeight="1" x14ac:dyDescent="0.25">
      <c r="A184" s="83">
        <f>PONUKA!A184</f>
        <v>171</v>
      </c>
      <c r="B184" s="82" t="str" cm="1">
        <f t="array" ref="B184">SADZBA_POISTNE(PONUKA!B184,PONUKA!C184,PONUKA!D184,PONUKA!S184,PONUKA!P184,[0]!OBJEMOVA_ZLAVA+[0]!OBCHODNA_ZLAVA,4)</f>
        <v/>
      </c>
    </row>
    <row r="185" spans="1:2" ht="399.95" customHeight="1" x14ac:dyDescent="0.25">
      <c r="A185" s="83">
        <f>PONUKA!A185</f>
        <v>172</v>
      </c>
      <c r="B185" s="82" t="str" cm="1">
        <f t="array" ref="B185">SADZBA_POISTNE(PONUKA!B185,PONUKA!C185,PONUKA!D185,PONUKA!S185,PONUKA!P185,[0]!OBJEMOVA_ZLAVA+[0]!OBCHODNA_ZLAVA,4)</f>
        <v/>
      </c>
    </row>
    <row r="186" spans="1:2" ht="399.95" customHeight="1" x14ac:dyDescent="0.25">
      <c r="A186" s="83">
        <f>PONUKA!A186</f>
        <v>173</v>
      </c>
      <c r="B186" s="82" t="str" cm="1">
        <f t="array" ref="B186">SADZBA_POISTNE(PONUKA!B186,PONUKA!C186,PONUKA!D186,PONUKA!S186,PONUKA!P186,[0]!OBJEMOVA_ZLAVA+[0]!OBCHODNA_ZLAVA,4)</f>
        <v/>
      </c>
    </row>
    <row r="187" spans="1:2" ht="399.95" customHeight="1" x14ac:dyDescent="0.25">
      <c r="A187" s="83">
        <f>PONUKA!A187</f>
        <v>174</v>
      </c>
      <c r="B187" s="82" t="str" cm="1">
        <f t="array" ref="B187">SADZBA_POISTNE(PONUKA!B187,PONUKA!C187,PONUKA!D187,PONUKA!S187,PONUKA!P187,[0]!OBJEMOVA_ZLAVA+[0]!OBCHODNA_ZLAVA,4)</f>
        <v/>
      </c>
    </row>
    <row r="188" spans="1:2" ht="399.95" customHeight="1" x14ac:dyDescent="0.25">
      <c r="A188" s="83">
        <f>PONUKA!A188</f>
        <v>175</v>
      </c>
      <c r="B188" s="82" t="str" cm="1">
        <f t="array" ref="B188">SADZBA_POISTNE(PONUKA!B188,PONUKA!C188,PONUKA!D188,PONUKA!S188,PONUKA!P188,[0]!OBJEMOVA_ZLAVA+[0]!OBCHODNA_ZLAVA,4)</f>
        <v/>
      </c>
    </row>
    <row r="189" spans="1:2" ht="399.95" customHeight="1" x14ac:dyDescent="0.25">
      <c r="A189" s="83">
        <f>PONUKA!A189</f>
        <v>176</v>
      </c>
      <c r="B189" s="82" t="str" cm="1">
        <f t="array" ref="B189">SADZBA_POISTNE(PONUKA!B189,PONUKA!C189,PONUKA!D189,PONUKA!S189,PONUKA!P189,[0]!OBJEMOVA_ZLAVA+[0]!OBCHODNA_ZLAVA,4)</f>
        <v/>
      </c>
    </row>
    <row r="190" spans="1:2" ht="399.95" customHeight="1" x14ac:dyDescent="0.25">
      <c r="A190" s="83">
        <f>PONUKA!A190</f>
        <v>177</v>
      </c>
      <c r="B190" s="82" t="str" cm="1">
        <f t="array" ref="B190">SADZBA_POISTNE(PONUKA!B190,PONUKA!C190,PONUKA!D190,PONUKA!S190,PONUKA!P190,[0]!OBJEMOVA_ZLAVA+[0]!OBCHODNA_ZLAVA,4)</f>
        <v/>
      </c>
    </row>
    <row r="191" spans="1:2" ht="399.95" customHeight="1" x14ac:dyDescent="0.25">
      <c r="A191" s="83">
        <f>PONUKA!A191</f>
        <v>178</v>
      </c>
      <c r="B191" s="82" t="str" cm="1">
        <f t="array" ref="B191">SADZBA_POISTNE(PONUKA!B191,PONUKA!C191,PONUKA!D191,PONUKA!S191,PONUKA!P191,[0]!OBJEMOVA_ZLAVA+[0]!OBCHODNA_ZLAVA,4)</f>
        <v/>
      </c>
    </row>
    <row r="192" spans="1:2" ht="399.95" customHeight="1" x14ac:dyDescent="0.25">
      <c r="A192" s="83">
        <f>PONUKA!A192</f>
        <v>179</v>
      </c>
      <c r="B192" s="82" t="str" cm="1">
        <f t="array" ref="B192">SADZBA_POISTNE(PONUKA!B192,PONUKA!C192,PONUKA!D192,PONUKA!S192,PONUKA!P192,[0]!OBJEMOVA_ZLAVA+[0]!OBCHODNA_ZLAVA,4)</f>
        <v/>
      </c>
    </row>
    <row r="193" spans="1:2" ht="399.95" customHeight="1" x14ac:dyDescent="0.25">
      <c r="A193" s="83">
        <f>PONUKA!A193</f>
        <v>180</v>
      </c>
      <c r="B193" s="82" t="str" cm="1">
        <f t="array" ref="B193">SADZBA_POISTNE(PONUKA!B193,PONUKA!C193,PONUKA!D193,PONUKA!S193,PONUKA!P193,[0]!OBJEMOVA_ZLAVA+[0]!OBCHODNA_ZLAVA,4)</f>
        <v/>
      </c>
    </row>
    <row r="194" spans="1:2" ht="399.95" customHeight="1" x14ac:dyDescent="0.25">
      <c r="A194" s="83">
        <f>PONUKA!A194</f>
        <v>181</v>
      </c>
      <c r="B194" s="82" t="str" cm="1">
        <f t="array" ref="B194">SADZBA_POISTNE(PONUKA!B194,PONUKA!C194,PONUKA!D194,PONUKA!S194,PONUKA!P194,[0]!OBJEMOVA_ZLAVA+[0]!OBCHODNA_ZLAVA,4)</f>
        <v/>
      </c>
    </row>
    <row r="195" spans="1:2" ht="399.95" customHeight="1" x14ac:dyDescent="0.25">
      <c r="A195" s="83">
        <f>PONUKA!A195</f>
        <v>182</v>
      </c>
      <c r="B195" s="82" t="str" cm="1">
        <f t="array" ref="B195">SADZBA_POISTNE(PONUKA!B195,PONUKA!C195,PONUKA!D195,PONUKA!S195,PONUKA!P195,[0]!OBJEMOVA_ZLAVA+[0]!OBCHODNA_ZLAVA,4)</f>
        <v/>
      </c>
    </row>
    <row r="196" spans="1:2" ht="399.95" customHeight="1" x14ac:dyDescent="0.25">
      <c r="A196" s="83">
        <f>PONUKA!A196</f>
        <v>183</v>
      </c>
      <c r="B196" s="82" t="str" cm="1">
        <f t="array" ref="B196">SADZBA_POISTNE(PONUKA!B196,PONUKA!C196,PONUKA!D196,PONUKA!S196,PONUKA!P196,[0]!OBJEMOVA_ZLAVA+[0]!OBCHODNA_ZLAVA,4)</f>
        <v/>
      </c>
    </row>
    <row r="197" spans="1:2" ht="399.95" customHeight="1" x14ac:dyDescent="0.25">
      <c r="A197" s="83">
        <f>PONUKA!A197</f>
        <v>184</v>
      </c>
      <c r="B197" s="82" t="str" cm="1">
        <f t="array" ref="B197">SADZBA_POISTNE(PONUKA!B197,PONUKA!C197,PONUKA!D197,PONUKA!S197,PONUKA!P197,[0]!OBJEMOVA_ZLAVA+[0]!OBCHODNA_ZLAVA,4)</f>
        <v/>
      </c>
    </row>
    <row r="198" spans="1:2" ht="399.95" customHeight="1" x14ac:dyDescent="0.25">
      <c r="A198" s="83">
        <f>PONUKA!A198</f>
        <v>185</v>
      </c>
      <c r="B198" s="82" t="str" cm="1">
        <f t="array" ref="B198">SADZBA_POISTNE(PONUKA!B198,PONUKA!C198,PONUKA!D198,PONUKA!S198,PONUKA!P198,[0]!OBJEMOVA_ZLAVA+[0]!OBCHODNA_ZLAVA,4)</f>
        <v/>
      </c>
    </row>
    <row r="199" spans="1:2" ht="399.95" customHeight="1" x14ac:dyDescent="0.25">
      <c r="A199" s="83">
        <f>PONUKA!A199</f>
        <v>186</v>
      </c>
      <c r="B199" s="82" t="str" cm="1">
        <f t="array" ref="B199">SADZBA_POISTNE(PONUKA!B199,PONUKA!C199,PONUKA!D199,PONUKA!S199,PONUKA!P199,[0]!OBJEMOVA_ZLAVA+[0]!OBCHODNA_ZLAVA,4)</f>
        <v/>
      </c>
    </row>
    <row r="200" spans="1:2" ht="399.95" customHeight="1" x14ac:dyDescent="0.25">
      <c r="A200" s="83">
        <f>PONUKA!A200</f>
        <v>187</v>
      </c>
      <c r="B200" s="82" t="str" cm="1">
        <f t="array" ref="B200">SADZBA_POISTNE(PONUKA!B200,PONUKA!C200,PONUKA!D200,PONUKA!S200,PONUKA!P200,[0]!OBJEMOVA_ZLAVA+[0]!OBCHODNA_ZLAVA,4)</f>
        <v/>
      </c>
    </row>
    <row r="201" spans="1:2" ht="399.95" customHeight="1" x14ac:dyDescent="0.25">
      <c r="A201" s="83">
        <f>PONUKA!A201</f>
        <v>188</v>
      </c>
      <c r="B201" s="82" t="str" cm="1">
        <f t="array" ref="B201">SADZBA_POISTNE(PONUKA!B201,PONUKA!C201,PONUKA!D201,PONUKA!S201,PONUKA!P201,[0]!OBJEMOVA_ZLAVA+[0]!OBCHODNA_ZLAVA,4)</f>
        <v/>
      </c>
    </row>
    <row r="202" spans="1:2" ht="399.95" customHeight="1" x14ac:dyDescent="0.25">
      <c r="A202" s="83">
        <f>PONUKA!A202</f>
        <v>189</v>
      </c>
      <c r="B202" s="82" t="str" cm="1">
        <f t="array" ref="B202">SADZBA_POISTNE(PONUKA!B202,PONUKA!C202,PONUKA!D202,PONUKA!S202,PONUKA!P202,[0]!OBJEMOVA_ZLAVA+[0]!OBCHODNA_ZLAVA,4)</f>
        <v/>
      </c>
    </row>
    <row r="203" spans="1:2" ht="399.95" customHeight="1" x14ac:dyDescent="0.25">
      <c r="A203" s="83">
        <f>PONUKA!A203</f>
        <v>190</v>
      </c>
      <c r="B203" s="82" t="str" cm="1">
        <f t="array" ref="B203">SADZBA_POISTNE(PONUKA!B203,PONUKA!C203,PONUKA!D203,PONUKA!S203,PONUKA!P203,[0]!OBJEMOVA_ZLAVA+[0]!OBCHODNA_ZLAVA,4)</f>
        <v/>
      </c>
    </row>
    <row r="204" spans="1:2" ht="399.95" customHeight="1" x14ac:dyDescent="0.25">
      <c r="A204" s="83">
        <f>PONUKA!A204</f>
        <v>191</v>
      </c>
      <c r="B204" s="82" t="str" cm="1">
        <f t="array" ref="B204">SADZBA_POISTNE(PONUKA!B204,PONUKA!C204,PONUKA!D204,PONUKA!S204,PONUKA!P204,[0]!OBJEMOVA_ZLAVA+[0]!OBCHODNA_ZLAVA,4)</f>
        <v/>
      </c>
    </row>
    <row r="205" spans="1:2" ht="399.95" customHeight="1" x14ac:dyDescent="0.25">
      <c r="A205" s="83">
        <f>PONUKA!A205</f>
        <v>192</v>
      </c>
      <c r="B205" s="82" t="str" cm="1">
        <f t="array" ref="B205">SADZBA_POISTNE(PONUKA!B205,PONUKA!C205,PONUKA!D205,PONUKA!S205,PONUKA!P205,[0]!OBJEMOVA_ZLAVA+[0]!OBCHODNA_ZLAVA,4)</f>
        <v/>
      </c>
    </row>
    <row r="206" spans="1:2" ht="399.95" customHeight="1" x14ac:dyDescent="0.25">
      <c r="A206" s="83">
        <f>PONUKA!A206</f>
        <v>193</v>
      </c>
      <c r="B206" s="82" t="str" cm="1">
        <f t="array" ref="B206">SADZBA_POISTNE(PONUKA!B206,PONUKA!C206,PONUKA!D206,PONUKA!S206,PONUKA!P206,[0]!OBJEMOVA_ZLAVA+[0]!OBCHODNA_ZLAVA,4)</f>
        <v/>
      </c>
    </row>
    <row r="207" spans="1:2" ht="399.95" customHeight="1" x14ac:dyDescent="0.25">
      <c r="A207" s="83">
        <f>PONUKA!A207</f>
        <v>194</v>
      </c>
      <c r="B207" s="82" t="str" cm="1">
        <f t="array" ref="B207">SADZBA_POISTNE(PONUKA!B207,PONUKA!C207,PONUKA!D207,PONUKA!S207,PONUKA!P207,[0]!OBJEMOVA_ZLAVA+[0]!OBCHODNA_ZLAVA,4)</f>
        <v/>
      </c>
    </row>
    <row r="208" spans="1:2" ht="399.95" customHeight="1" x14ac:dyDescent="0.25">
      <c r="A208" s="83">
        <f>PONUKA!A208</f>
        <v>195</v>
      </c>
      <c r="B208" s="82" t="str" cm="1">
        <f t="array" ref="B208">SADZBA_POISTNE(PONUKA!B208,PONUKA!C208,PONUKA!D208,PONUKA!S208,PONUKA!P208,[0]!OBJEMOVA_ZLAVA+[0]!OBCHODNA_ZLAVA,4)</f>
        <v/>
      </c>
    </row>
    <row r="209" spans="1:2" ht="399.95" customHeight="1" x14ac:dyDescent="0.25">
      <c r="A209" s="83">
        <f>PONUKA!A209</f>
        <v>196</v>
      </c>
      <c r="B209" s="82" t="str" cm="1">
        <f t="array" ref="B209">SADZBA_POISTNE(PONUKA!B209,PONUKA!C209,PONUKA!D209,PONUKA!S209,PONUKA!P209,[0]!OBJEMOVA_ZLAVA+[0]!OBCHODNA_ZLAVA,4)</f>
        <v/>
      </c>
    </row>
    <row r="210" spans="1:2" ht="399.95" customHeight="1" x14ac:dyDescent="0.25">
      <c r="A210" s="83">
        <f>PONUKA!A210</f>
        <v>197</v>
      </c>
      <c r="B210" s="82" t="str" cm="1">
        <f t="array" ref="B210">SADZBA_POISTNE(PONUKA!B210,PONUKA!C210,PONUKA!D210,PONUKA!S210,PONUKA!P210,[0]!OBJEMOVA_ZLAVA+[0]!OBCHODNA_ZLAVA,4)</f>
        <v/>
      </c>
    </row>
    <row r="211" spans="1:2" ht="399.95" customHeight="1" x14ac:dyDescent="0.25">
      <c r="A211" s="83">
        <f>PONUKA!A211</f>
        <v>198</v>
      </c>
      <c r="B211" s="82" t="str" cm="1">
        <f t="array" ref="B211">SADZBA_POISTNE(PONUKA!B211,PONUKA!C211,PONUKA!D211,PONUKA!S211,PONUKA!P211,[0]!OBJEMOVA_ZLAVA+[0]!OBCHODNA_ZLAVA,4)</f>
        <v/>
      </c>
    </row>
    <row r="212" spans="1:2" ht="399.95" customHeight="1" x14ac:dyDescent="0.25">
      <c r="A212" s="83">
        <f>PONUKA!A212</f>
        <v>199</v>
      </c>
      <c r="B212" s="82" t="str" cm="1">
        <f t="array" ref="B212">SADZBA_POISTNE(PONUKA!B212,PONUKA!C212,PONUKA!D212,PONUKA!S212,PONUKA!P212,[0]!OBJEMOVA_ZLAVA+[0]!OBCHODNA_ZLAVA,4)</f>
        <v/>
      </c>
    </row>
    <row r="213" spans="1:2" ht="399.95" customHeight="1" x14ac:dyDescent="0.25">
      <c r="A213" s="83">
        <f>PONUKA!A213</f>
        <v>200</v>
      </c>
      <c r="B213" s="82" t="str" cm="1">
        <f t="array" ref="B213">SADZBA_POISTNE(PONUKA!B213,PONUKA!C213,PONUKA!D213,PONUKA!S213,PONUKA!P213,[0]!OBJEMOVA_ZLAVA+[0]!OBCHODNA_ZLAVA,4)</f>
        <v/>
      </c>
    </row>
  </sheetData>
  <sheetProtection algorithmName="SHA-512" hashValue="ATpgxt6G1ytUWNtYvGp7BNOs7609sCbBlmh8JM0ixki6X7AtLUx0be5HpjCZuf/ytbcHl3CJjvTAUMkplDxwqg==" saltValue="IH1hw9fL4mu9djm6DXrwpw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S237"/>
  <sheetViews>
    <sheetView tabSelected="1" view="pageBreakPreview" zoomScale="70" zoomScaleNormal="100" zoomScaleSheetLayoutView="70" workbookViewId="0">
      <pane ySplit="13" topLeftCell="A223" activePane="bottomLeft" state="frozen"/>
      <selection pane="bottomLeft" activeCell="C5" sqref="C5"/>
    </sheetView>
  </sheetViews>
  <sheetFormatPr defaultColWidth="9.140625" defaultRowHeight="16.5" x14ac:dyDescent="0.25"/>
  <cols>
    <col min="1" max="1" width="12.5703125" style="14" bestFit="1" customWidth="1"/>
    <col min="2" max="2" width="22" style="14" customWidth="1"/>
    <col min="3" max="3" width="29" style="14" customWidth="1"/>
    <col min="4" max="4" width="30.85546875" style="14" customWidth="1"/>
    <col min="5" max="5" width="20.42578125" style="14" customWidth="1"/>
    <col min="6" max="6" width="9.140625" style="14" customWidth="1"/>
    <col min="7" max="7" width="16.7109375" style="14" customWidth="1"/>
    <col min="8" max="8" width="10.7109375" style="14" customWidth="1"/>
    <col min="9" max="9" width="10.28515625" style="14" customWidth="1"/>
    <col min="10" max="10" width="10.7109375" style="14" customWidth="1"/>
    <col min="11" max="11" width="11" style="14" customWidth="1"/>
    <col min="12" max="12" width="14.7109375" style="14" customWidth="1"/>
    <col min="13" max="13" width="13.5703125" style="14" customWidth="1"/>
    <col min="14" max="14" width="11.42578125" style="14" customWidth="1"/>
    <col min="15" max="15" width="13.42578125" style="14" customWidth="1"/>
    <col min="16" max="16" width="18.42578125" style="14" customWidth="1"/>
    <col min="17" max="17" width="8.7109375" style="14" hidden="1" customWidth="1"/>
    <col min="18" max="18" width="13.5703125" style="14" customWidth="1"/>
    <col min="19" max="19" width="15.85546875" style="14" customWidth="1"/>
    <col min="20" max="20" width="14.28515625" style="14" customWidth="1"/>
    <col min="21" max="21" width="31.42578125" style="14" customWidth="1"/>
    <col min="22" max="22" width="15.42578125" style="14" customWidth="1"/>
    <col min="23" max="23" width="17" style="14" customWidth="1"/>
    <col min="24" max="24" width="13" style="14" customWidth="1"/>
    <col min="25" max="25" width="11.85546875" style="14" customWidth="1"/>
    <col min="26" max="26" width="15.140625" style="14" customWidth="1"/>
    <col min="27" max="27" width="8.28515625" style="14" hidden="1" customWidth="1"/>
    <col min="28" max="28" width="12.140625" style="14" hidden="1" customWidth="1"/>
    <col min="29" max="29" width="11.140625" style="14" hidden="1" customWidth="1"/>
    <col min="30" max="30" width="8.42578125" style="14" hidden="1" customWidth="1"/>
    <col min="31" max="31" width="7.7109375" style="14" hidden="1" customWidth="1"/>
    <col min="32" max="32" width="13.7109375" style="14" customWidth="1"/>
    <col min="33" max="33" width="17.7109375" style="14" customWidth="1"/>
    <col min="34" max="34" width="19.7109375" style="14" hidden="1" customWidth="1"/>
    <col min="35" max="35" width="12.7109375" style="14" customWidth="1"/>
    <col min="36" max="36" width="17.7109375" style="14" customWidth="1"/>
    <col min="37" max="37" width="12.28515625" style="14" hidden="1" customWidth="1"/>
    <col min="38" max="38" width="16" style="14" hidden="1" customWidth="1"/>
    <col min="39" max="40" width="15.7109375" style="14" hidden="1" customWidth="1"/>
    <col min="41" max="41" width="16.140625" style="14" hidden="1" customWidth="1"/>
    <col min="42" max="42" width="15.7109375" style="14" hidden="1" customWidth="1"/>
    <col min="43" max="43" width="14.5703125" style="14" hidden="1" customWidth="1"/>
    <col min="44" max="44" width="17.7109375" style="14" customWidth="1"/>
    <col min="45" max="45" width="12.85546875" style="14" bestFit="1" customWidth="1"/>
    <col min="46" max="46" width="9.5703125" style="14" customWidth="1"/>
    <col min="47" max="16384" width="9.140625" style="14"/>
  </cols>
  <sheetData>
    <row r="1" spans="1:45" s="11" customForma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10"/>
      <c r="AP1" s="9"/>
      <c r="AQ1" s="9"/>
      <c r="AR1" s="9"/>
    </row>
    <row r="2" spans="1:45" s="11" customFormat="1" ht="18" x14ac:dyDescent="0.25">
      <c r="A2" s="12"/>
      <c r="B2" s="12"/>
      <c r="C2" s="23" t="s">
        <v>47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9"/>
      <c r="AJ2" s="9"/>
      <c r="AK2" s="9"/>
      <c r="AL2" s="9"/>
      <c r="AM2" s="9"/>
      <c r="AN2" s="9"/>
      <c r="AO2" s="10"/>
      <c r="AP2" s="9"/>
      <c r="AQ2" s="9"/>
      <c r="AR2" s="9"/>
    </row>
    <row r="3" spans="1:45" s="11" customFormat="1" ht="27" x14ac:dyDescent="0.25">
      <c r="A3" s="12"/>
      <c r="B3" s="12"/>
      <c r="C3" s="24" t="str">
        <f>"Prihláška k hromadnému poisteniu motorových vozidiel:" &amp; REPT(" ", 135) &amp; "číslo poistnej zmluvy: " &amp;C10</f>
        <v xml:space="preserve">Prihláška k hromadnému poisteniu motorových vozidiel:                                                                                                                                       číslo poistnej zmluvy: </v>
      </c>
      <c r="D3" s="12"/>
      <c r="E3" s="12"/>
      <c r="F3" s="12"/>
      <c r="G3" s="12"/>
      <c r="H3" s="12"/>
      <c r="I3" s="12"/>
      <c r="J3" s="9"/>
      <c r="K3" s="9"/>
      <c r="L3" s="9"/>
      <c r="M3" s="9"/>
      <c r="N3" s="9"/>
      <c r="O3" s="9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9"/>
      <c r="AJ3" s="9"/>
      <c r="AK3" s="9"/>
      <c r="AL3" s="9"/>
      <c r="AM3" s="9"/>
      <c r="AN3" s="9"/>
      <c r="AO3" s="10"/>
      <c r="AP3" s="9"/>
      <c r="AQ3" s="9"/>
      <c r="AR3" s="9"/>
    </row>
    <row r="4" spans="1:45" s="11" customFormat="1" ht="21.95" customHeight="1" thickBot="1" x14ac:dyDescent="0.3">
      <c r="A4" s="12"/>
      <c r="B4" s="12"/>
      <c r="C4" s="78" t="s">
        <v>238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9"/>
      <c r="AJ4" s="9"/>
      <c r="AK4" s="9"/>
      <c r="AL4" s="9"/>
      <c r="AM4" s="9"/>
      <c r="AN4" s="9"/>
      <c r="AO4" s="10"/>
      <c r="AP4" s="9"/>
      <c r="AQ4" s="9"/>
      <c r="AR4" s="9"/>
    </row>
    <row r="5" spans="1:45" s="11" customFormat="1" ht="21.95" customHeight="1" x14ac:dyDescent="0.25">
      <c r="A5" s="96" t="s">
        <v>48</v>
      </c>
      <c r="B5" s="97"/>
      <c r="C5" s="87"/>
      <c r="D5" s="9" t="s">
        <v>49</v>
      </c>
      <c r="E5" s="9"/>
      <c r="F5" s="9"/>
      <c r="G5" s="9"/>
      <c r="H5" s="9"/>
      <c r="I5" s="9"/>
      <c r="J5" s="9"/>
      <c r="K5" s="9"/>
      <c r="L5" s="9"/>
      <c r="M5" s="9"/>
      <c r="N5" s="69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0"/>
      <c r="AP5" s="9"/>
      <c r="AQ5" s="9"/>
      <c r="AR5" s="9"/>
    </row>
    <row r="6" spans="1:45" s="11" customFormat="1" ht="21.95" customHeight="1" x14ac:dyDescent="0.25">
      <c r="A6" s="98" t="s">
        <v>50</v>
      </c>
      <c r="B6" s="99"/>
      <c r="C6" s="25"/>
      <c r="D6" s="9" t="s">
        <v>167</v>
      </c>
      <c r="E6" s="9"/>
      <c r="F6" s="9"/>
      <c r="G6" s="9"/>
      <c r="H6" s="9"/>
      <c r="I6" s="9"/>
      <c r="J6" s="9"/>
      <c r="K6" s="9"/>
      <c r="L6" s="9"/>
      <c r="M6" s="9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0"/>
      <c r="AP6" s="9"/>
      <c r="AQ6" s="9"/>
      <c r="AR6" s="9"/>
    </row>
    <row r="7" spans="1:45" s="11" customFormat="1" ht="21.95" customHeight="1" x14ac:dyDescent="0.25">
      <c r="A7" s="100" t="s">
        <v>51</v>
      </c>
      <c r="B7" s="101"/>
      <c r="C7" s="88"/>
      <c r="D7" s="9" t="s">
        <v>52</v>
      </c>
      <c r="E7" s="9"/>
      <c r="F7" s="9"/>
      <c r="G7" s="9"/>
      <c r="H7" s="9"/>
      <c r="I7" s="9"/>
      <c r="J7" s="9"/>
      <c r="K7" s="9"/>
      <c r="L7" s="9"/>
      <c r="M7" s="9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10"/>
      <c r="AP7" s="9"/>
      <c r="AQ7" s="9"/>
      <c r="AR7" s="9"/>
    </row>
    <row r="8" spans="1:45" s="11" customFormat="1" ht="21.95" customHeight="1" x14ac:dyDescent="0.25">
      <c r="A8" s="98" t="s">
        <v>53</v>
      </c>
      <c r="B8" s="99"/>
      <c r="C8" s="25"/>
      <c r="D8" s="9" t="s">
        <v>168</v>
      </c>
      <c r="E8" s="9"/>
      <c r="F8" s="9"/>
      <c r="G8" s="9"/>
      <c r="H8" s="9"/>
      <c r="I8" s="9"/>
      <c r="J8" s="9"/>
      <c r="K8" s="9"/>
      <c r="L8" s="9"/>
      <c r="M8" s="9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10"/>
      <c r="AP8" s="9"/>
      <c r="AQ8" s="9"/>
      <c r="AR8" s="9"/>
    </row>
    <row r="9" spans="1:45" s="11" customFormat="1" ht="21.95" customHeight="1" x14ac:dyDescent="0.25">
      <c r="A9" s="98" t="s">
        <v>54</v>
      </c>
      <c r="B9" s="99"/>
      <c r="C9" s="25"/>
      <c r="D9" s="9" t="s">
        <v>55</v>
      </c>
      <c r="E9" s="9"/>
      <c r="F9" s="9"/>
      <c r="G9" s="9"/>
      <c r="H9" s="9"/>
      <c r="I9" s="9"/>
      <c r="J9" s="9"/>
      <c r="K9" s="9"/>
      <c r="L9" s="9"/>
      <c r="M9" s="9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10"/>
      <c r="AP9" s="9"/>
      <c r="AQ9" s="9"/>
      <c r="AR9" s="9"/>
    </row>
    <row r="10" spans="1:45" s="11" customFormat="1" ht="21.95" customHeight="1" x14ac:dyDescent="0.25">
      <c r="A10" s="98" t="s">
        <v>163</v>
      </c>
      <c r="B10" s="99"/>
      <c r="C10" s="25"/>
      <c r="D10" s="9"/>
      <c r="E10" s="9"/>
      <c r="F10" s="9"/>
      <c r="G10" s="9"/>
      <c r="H10" s="9"/>
      <c r="I10" s="9"/>
      <c r="J10" s="9"/>
      <c r="K10" s="9"/>
      <c r="L10" s="9"/>
      <c r="M10" s="9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10"/>
      <c r="AP10" s="9"/>
      <c r="AQ10" s="9"/>
      <c r="AR10" s="9"/>
    </row>
    <row r="11" spans="1:45" s="11" customFormat="1" ht="21.95" customHeight="1" thickBot="1" x14ac:dyDescent="0.3">
      <c r="A11" s="102" t="s">
        <v>164</v>
      </c>
      <c r="B11" s="103"/>
      <c r="C11" s="26"/>
      <c r="D11" s="9"/>
      <c r="E11" s="9"/>
      <c r="F11" s="9"/>
      <c r="G11" s="9"/>
      <c r="H11" s="9"/>
      <c r="I11" s="9"/>
      <c r="J11" s="9"/>
      <c r="K11" s="9"/>
      <c r="L11" s="9"/>
      <c r="M11" s="9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10"/>
      <c r="AP11" s="9"/>
      <c r="AQ11" s="9"/>
      <c r="AR11" s="9"/>
    </row>
    <row r="12" spans="1:45" s="11" customFormat="1" ht="21.95" customHeight="1" thickBot="1" x14ac:dyDescent="0.3">
      <c r="A12" s="48" t="str">
        <f>SPOL_KH(SPOL_NAZOV,SPOL_ICO,FREKVENCIA)&amp;STLPCE_UKAZ_KH(ZRP_DATA,DP_DATA,JP_STLPCE12)</f>
        <v>!!! Nie je zadaný názov spoločnosti. Nie je zadané IČO spoločnosti. Nie je zadaná frekvencia platenia.</v>
      </c>
      <c r="B12" s="9"/>
      <c r="C12" s="9"/>
      <c r="D12" s="9"/>
      <c r="E12" s="13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10"/>
      <c r="AP12" s="9"/>
      <c r="AQ12" s="9"/>
      <c r="AR12" s="9"/>
    </row>
    <row r="13" spans="1:45" s="8" customFormat="1" ht="120.75" thickBot="1" x14ac:dyDescent="0.3">
      <c r="A13" s="91" t="s">
        <v>171</v>
      </c>
      <c r="B13" s="38" t="s">
        <v>190</v>
      </c>
      <c r="C13" s="35" t="s">
        <v>191</v>
      </c>
      <c r="D13" s="35" t="s">
        <v>192</v>
      </c>
      <c r="E13" s="90" t="s">
        <v>60</v>
      </c>
      <c r="F13" s="90" t="s">
        <v>59</v>
      </c>
      <c r="G13" s="90" t="s">
        <v>61</v>
      </c>
      <c r="H13" s="90" t="s">
        <v>193</v>
      </c>
      <c r="I13" s="90" t="s">
        <v>62</v>
      </c>
      <c r="J13" s="90" t="s">
        <v>194</v>
      </c>
      <c r="K13" s="90" t="s">
        <v>195</v>
      </c>
      <c r="L13" s="35" t="s">
        <v>196</v>
      </c>
      <c r="M13" s="90" t="s">
        <v>197</v>
      </c>
      <c r="N13" s="90" t="s">
        <v>63</v>
      </c>
      <c r="O13" s="90" t="s">
        <v>198</v>
      </c>
      <c r="P13" s="35" t="s">
        <v>237</v>
      </c>
      <c r="Q13" s="36" t="s">
        <v>225</v>
      </c>
      <c r="R13" s="36" t="s">
        <v>64</v>
      </c>
      <c r="S13" s="35" t="s">
        <v>199</v>
      </c>
      <c r="T13" s="90" t="s">
        <v>56</v>
      </c>
      <c r="U13" s="90" t="s">
        <v>223</v>
      </c>
      <c r="V13" s="90" t="s">
        <v>224</v>
      </c>
      <c r="W13" s="90" t="s">
        <v>200</v>
      </c>
      <c r="X13" s="90" t="s">
        <v>201</v>
      </c>
      <c r="Y13" s="90" t="s">
        <v>144</v>
      </c>
      <c r="Z13" s="90" t="s">
        <v>145</v>
      </c>
      <c r="AA13" s="90" t="s">
        <v>202</v>
      </c>
      <c r="AB13" s="90" t="s">
        <v>203</v>
      </c>
      <c r="AC13" s="90" t="s">
        <v>204</v>
      </c>
      <c r="AD13" s="90" t="s">
        <v>205</v>
      </c>
      <c r="AE13" s="90" t="s">
        <v>206</v>
      </c>
      <c r="AF13" s="90" t="s">
        <v>146</v>
      </c>
      <c r="AG13" s="37" t="s">
        <v>147</v>
      </c>
      <c r="AH13" s="55" t="s">
        <v>148</v>
      </c>
      <c r="AI13" s="85" t="s">
        <v>242</v>
      </c>
      <c r="AJ13" s="94" t="s">
        <v>149</v>
      </c>
      <c r="AK13" s="93" t="s">
        <v>150</v>
      </c>
      <c r="AL13" s="36" t="s">
        <v>151</v>
      </c>
      <c r="AM13" s="92" t="s">
        <v>152</v>
      </c>
      <c r="AN13" s="36" t="s">
        <v>156</v>
      </c>
      <c r="AO13" s="92" t="s">
        <v>157</v>
      </c>
      <c r="AP13" s="36" t="s">
        <v>158</v>
      </c>
      <c r="AQ13" s="92" t="s">
        <v>229</v>
      </c>
      <c r="AR13" s="94" t="s">
        <v>244</v>
      </c>
    </row>
    <row r="14" spans="1:45" s="30" customFormat="1" ht="35.1" customHeight="1" x14ac:dyDescent="0.25">
      <c r="A14" s="31">
        <v>1</v>
      </c>
      <c r="B14" s="32"/>
      <c r="C14" s="32"/>
      <c r="D14" s="32"/>
      <c r="E14" s="33"/>
      <c r="F14" s="33"/>
      <c r="G14" s="34"/>
      <c r="H14" s="33"/>
      <c r="I14" s="33"/>
      <c r="J14" s="33"/>
      <c r="K14" s="33"/>
      <c r="L14" s="32"/>
      <c r="M14" s="33"/>
      <c r="N14" s="33"/>
      <c r="O14" s="33"/>
      <c r="P14" s="50"/>
      <c r="Q14" s="72"/>
      <c r="R14" s="65" t="str">
        <f t="shared" ref="R14:R45" si="0">SADZBA_POISTNE(B14,C14,D14,S14,P14,OBJEMOVA_ZLAVA+OBCHODNA_ZLAVA,1)</f>
        <v/>
      </c>
      <c r="S14" s="32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4"/>
      <c r="AG14" s="54" t="str" cm="1">
        <f t="array" ref="AG14">IF(AND(ISNUMBER(R14),ISNUMBER(P14)),SADZBA_POISTNE(B14,C14,D14,S14,P14,OBJEMOVA_ZLAVA+OBCHODNA_ZLAVA,2),"")</f>
        <v/>
      </c>
      <c r="AH14" s="54" t="str">
        <f t="shared" ref="AH14" si="1">IF(AG14="","",ROUND(AG14*(1-OBJEMOVA_ZLAVA),0))</f>
        <v/>
      </c>
      <c r="AI14" s="86" t="str">
        <f t="shared" ref="AI14:AI45" si="2">IF(AG14="","",OBJEMOVA_ZLAVA+OBCHODNA_ZLAVA)</f>
        <v/>
      </c>
      <c r="AJ14" s="95" t="str" cm="1">
        <f t="array" ref="AJ14">IF(AG14="","",SADZBA_POISTNE(B14,C14,D14,S14,P14,OBJEMOVA_ZLAVA+OBCHODNA_ZLAVA,3))</f>
        <v/>
      </c>
      <c r="AK14" s="33"/>
      <c r="AL14" s="54" t="str">
        <f t="shared" ref="AL14:AL213" si="3">IF(OR(L14="",AK14="",D14=""),"",L14*VLOOKUP(AK14,S_DP_URAZ_BALIK,2,FALSE)*VLOOKUP(D14,S_URAZ_VOZIDLO,2,FALSE))</f>
        <v/>
      </c>
      <c r="AM14" s="33"/>
      <c r="AN14" s="54" t="str">
        <f t="shared" ref="AN14" si="4">IF(AM14="","",(VLOOKUP(AM14,S_DP_BATOZINA,3,FALSE)))</f>
        <v/>
      </c>
      <c r="AO14" s="33"/>
      <c r="AP14" s="54" t="str">
        <f t="shared" ref="AP14" si="5">IF(AO14="","",VLOOKUP(AO14,S_DP_SKLO,2,FALSE))</f>
        <v/>
      </c>
      <c r="AQ14" s="56"/>
      <c r="AR14" s="95">
        <f>SUM(AJ14)+SUM(AL14)+SUM(AN14)+SUM(AP14)+SUM(AQ14)</f>
        <v>0</v>
      </c>
      <c r="AS14" s="49" t="str">
        <f>SADZBA_POISTNE_KH(B14,C14,D14,S14,0)&amp;PU1_KH(R14,P14,Q14,AG14,U14,AF14,0)&amp;DP_KH(D14,L14,AK14,AM14,AO14,AQ14,0)</f>
        <v/>
      </c>
    </row>
    <row r="15" spans="1:45" s="30" customFormat="1" ht="35.1" customHeight="1" x14ac:dyDescent="0.25">
      <c r="A15" s="31">
        <f>A14+1</f>
        <v>2</v>
      </c>
      <c r="B15" s="32"/>
      <c r="C15" s="32"/>
      <c r="D15" s="32"/>
      <c r="E15" s="33"/>
      <c r="F15" s="33"/>
      <c r="G15" s="34"/>
      <c r="H15" s="33"/>
      <c r="I15" s="33"/>
      <c r="J15" s="33"/>
      <c r="K15" s="33"/>
      <c r="L15" s="32"/>
      <c r="M15" s="33"/>
      <c r="N15" s="33"/>
      <c r="O15" s="33"/>
      <c r="P15" s="50"/>
      <c r="Q15" s="72"/>
      <c r="R15" s="65" t="str">
        <f t="shared" si="0"/>
        <v/>
      </c>
      <c r="S15" s="32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4"/>
      <c r="AG15" s="54" t="str" cm="1">
        <f t="array" ref="AG15">IF(AND(ISNUMBER(R15),ISNUMBER(P15)),SADZBA_POISTNE(B15,C15,D15,S15,P15,OBJEMOVA_ZLAVA+OBCHODNA_ZLAVA,2),"")</f>
        <v/>
      </c>
      <c r="AH15" s="54" t="str">
        <f t="shared" ref="AH15:AH213" si="6">IF(AG15="","",ROUND(AG15*(1-OBJEMOVA_ZLAVA),0))</f>
        <v/>
      </c>
      <c r="AI15" s="86" t="str">
        <f t="shared" si="2"/>
        <v/>
      </c>
      <c r="AJ15" s="95" t="str" cm="1">
        <f t="array" ref="AJ15">IF(AG15="","",SADZBA_POISTNE(B15,C15,D15,S15,P15,OBJEMOVA_ZLAVA+OBCHODNA_ZLAVA,3))</f>
        <v/>
      </c>
      <c r="AK15" s="33"/>
      <c r="AL15" s="54" t="str">
        <f t="shared" si="3"/>
        <v/>
      </c>
      <c r="AM15" s="33"/>
      <c r="AN15" s="54" t="str">
        <f t="shared" ref="AN15:AN213" si="7">IF(AM15="","",(VLOOKUP(AM15,S_DP_BATOZINA,3,FALSE)))</f>
        <v/>
      </c>
      <c r="AO15" s="33"/>
      <c r="AP15" s="54" t="str">
        <f t="shared" ref="AP15:AP213" si="8">IF(AO15="","",VLOOKUP(AO15,S_DP_SKLO,2,FALSE))</f>
        <v/>
      </c>
      <c r="AQ15" s="56"/>
      <c r="AR15" s="95">
        <f t="shared" ref="AR15:AR213" si="9">SUM(AJ15)+SUM(AL15)+SUM(AN15)+SUM(AP15)+SUM(AQ15)</f>
        <v>0</v>
      </c>
      <c r="AS15" s="49" t="str">
        <f>SADZBA_POISTNE_KH(B15,C15,D15,S15,0)&amp;PU1_KH(R15,P15,Q15,AG15,U15,AF15,0)&amp;DP_KH(D15,L15,AK15,AM15,AO15,AQ15,0)</f>
        <v/>
      </c>
    </row>
    <row r="16" spans="1:45" s="30" customFormat="1" ht="35.1" customHeight="1" x14ac:dyDescent="0.25">
      <c r="A16" s="31">
        <f t="shared" ref="A16:A79" si="10">A15+1</f>
        <v>3</v>
      </c>
      <c r="B16" s="32"/>
      <c r="C16" s="32"/>
      <c r="D16" s="32"/>
      <c r="E16" s="33"/>
      <c r="F16" s="33"/>
      <c r="G16" s="34"/>
      <c r="H16" s="33"/>
      <c r="I16" s="33"/>
      <c r="J16" s="33"/>
      <c r="K16" s="33"/>
      <c r="L16" s="32"/>
      <c r="M16" s="33"/>
      <c r="N16" s="33"/>
      <c r="O16" s="33"/>
      <c r="P16" s="50"/>
      <c r="Q16" s="72"/>
      <c r="R16" s="65" t="str">
        <f t="shared" si="0"/>
        <v/>
      </c>
      <c r="S16" s="32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4"/>
      <c r="AG16" s="54" t="str" cm="1">
        <f t="array" ref="AG16">IF(AND(ISNUMBER(R16),ISNUMBER(P16)),SADZBA_POISTNE(B16,C16,D16,S16,P16,OBJEMOVA_ZLAVA+OBCHODNA_ZLAVA,2),"")</f>
        <v/>
      </c>
      <c r="AH16" s="54" t="str">
        <f t="shared" si="6"/>
        <v/>
      </c>
      <c r="AI16" s="86" t="str">
        <f t="shared" si="2"/>
        <v/>
      </c>
      <c r="AJ16" s="95" t="str" cm="1">
        <f t="array" ref="AJ16">IF(AG16="","",SADZBA_POISTNE(B16,C16,D16,S16,P16,OBJEMOVA_ZLAVA+OBCHODNA_ZLAVA,3))</f>
        <v/>
      </c>
      <c r="AK16" s="33"/>
      <c r="AL16" s="54" t="str">
        <f t="shared" si="3"/>
        <v/>
      </c>
      <c r="AM16" s="33"/>
      <c r="AN16" s="54" t="str">
        <f t="shared" si="7"/>
        <v/>
      </c>
      <c r="AO16" s="33"/>
      <c r="AP16" s="54" t="str">
        <f t="shared" si="8"/>
        <v/>
      </c>
      <c r="AQ16" s="56"/>
      <c r="AR16" s="95">
        <f t="shared" si="9"/>
        <v>0</v>
      </c>
      <c r="AS16" s="49" t="str">
        <f>SADZBA_POISTNE_KH(B16,C16,D16,S16,0)&amp;PU1_KH(R16,P16,Q16,AG16,U16,AF16,0)&amp;DP_KH(D16,L16,AK16,AM16,AO16,AQ16,0)</f>
        <v/>
      </c>
    </row>
    <row r="17" spans="1:45" s="30" customFormat="1" ht="35.1" customHeight="1" x14ac:dyDescent="0.25">
      <c r="A17" s="31">
        <f t="shared" si="10"/>
        <v>4</v>
      </c>
      <c r="B17" s="32"/>
      <c r="C17" s="32"/>
      <c r="D17" s="32"/>
      <c r="E17" s="33"/>
      <c r="F17" s="33"/>
      <c r="G17" s="34"/>
      <c r="H17" s="33"/>
      <c r="I17" s="33"/>
      <c r="J17" s="33"/>
      <c r="K17" s="33"/>
      <c r="L17" s="32"/>
      <c r="M17" s="33"/>
      <c r="N17" s="33"/>
      <c r="O17" s="33"/>
      <c r="P17" s="50"/>
      <c r="Q17" s="72"/>
      <c r="R17" s="65" t="str">
        <f t="shared" si="0"/>
        <v/>
      </c>
      <c r="S17" s="32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4"/>
      <c r="AG17" s="54" t="str" cm="1">
        <f t="array" ref="AG17">IF(AND(ISNUMBER(R17),ISNUMBER(P17)),SADZBA_POISTNE(B17,C17,D17,S17,P17,OBJEMOVA_ZLAVA+OBCHODNA_ZLAVA,2),"")</f>
        <v/>
      </c>
      <c r="AH17" s="54" t="str">
        <f t="shared" si="6"/>
        <v/>
      </c>
      <c r="AI17" s="86" t="str">
        <f t="shared" si="2"/>
        <v/>
      </c>
      <c r="AJ17" s="95" t="str" cm="1">
        <f t="array" ref="AJ17">IF(AG17="","",SADZBA_POISTNE(B17,C17,D17,S17,P17,OBJEMOVA_ZLAVA+OBCHODNA_ZLAVA,3))</f>
        <v/>
      </c>
      <c r="AK17" s="33"/>
      <c r="AL17" s="54" t="str">
        <f t="shared" si="3"/>
        <v/>
      </c>
      <c r="AM17" s="33"/>
      <c r="AN17" s="54" t="str">
        <f t="shared" si="7"/>
        <v/>
      </c>
      <c r="AO17" s="33"/>
      <c r="AP17" s="54" t="str">
        <f t="shared" si="8"/>
        <v/>
      </c>
      <c r="AQ17" s="56"/>
      <c r="AR17" s="95">
        <f t="shared" si="9"/>
        <v>0</v>
      </c>
      <c r="AS17" s="49" t="str">
        <f>SADZBA_POISTNE_KH(B17,C17,D17,S17,0)&amp;PU1_KH(R17,P17,Q17,AG17,U17,AF17,0)&amp;DP_KH(D17,L17,AK17,AM17,AO17,AQ17,0)</f>
        <v/>
      </c>
    </row>
    <row r="18" spans="1:45" s="30" customFormat="1" ht="35.1" customHeight="1" x14ac:dyDescent="0.25">
      <c r="A18" s="31">
        <f t="shared" si="10"/>
        <v>5</v>
      </c>
      <c r="B18" s="32"/>
      <c r="C18" s="32"/>
      <c r="D18" s="32"/>
      <c r="E18" s="33"/>
      <c r="F18" s="33"/>
      <c r="G18" s="34"/>
      <c r="H18" s="33"/>
      <c r="I18" s="33"/>
      <c r="J18" s="33"/>
      <c r="K18" s="33"/>
      <c r="L18" s="32"/>
      <c r="M18" s="33"/>
      <c r="N18" s="33"/>
      <c r="O18" s="33"/>
      <c r="P18" s="50"/>
      <c r="Q18" s="72"/>
      <c r="R18" s="65" t="str">
        <f t="shared" si="0"/>
        <v/>
      </c>
      <c r="S18" s="32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4"/>
      <c r="AG18" s="54" t="str" cm="1">
        <f t="array" ref="AG18">IF(AND(ISNUMBER(R18),ISNUMBER(P18)),SADZBA_POISTNE(B18,C18,D18,S18,P18,OBJEMOVA_ZLAVA+OBCHODNA_ZLAVA,2),"")</f>
        <v/>
      </c>
      <c r="AH18" s="54" t="str">
        <f t="shared" si="6"/>
        <v/>
      </c>
      <c r="AI18" s="86" t="str">
        <f t="shared" si="2"/>
        <v/>
      </c>
      <c r="AJ18" s="95" t="str" cm="1">
        <f t="array" ref="AJ18">IF(AG18="","",SADZBA_POISTNE(B18,C18,D18,S18,P18,OBJEMOVA_ZLAVA+OBCHODNA_ZLAVA,3))</f>
        <v/>
      </c>
      <c r="AK18" s="33"/>
      <c r="AL18" s="54" t="str">
        <f t="shared" si="3"/>
        <v/>
      </c>
      <c r="AM18" s="33"/>
      <c r="AN18" s="54" t="str">
        <f t="shared" si="7"/>
        <v/>
      </c>
      <c r="AO18" s="33"/>
      <c r="AP18" s="54" t="str">
        <f t="shared" si="8"/>
        <v/>
      </c>
      <c r="AQ18" s="56"/>
      <c r="AR18" s="95">
        <f t="shared" si="9"/>
        <v>0</v>
      </c>
      <c r="AS18" s="49" t="str">
        <f>SADZBA_POISTNE_KH(B18,C18,D18,S18,0)&amp;PU1_KH(R18,P18,Q18,AG18,U18,AF18,0)&amp;DP_KH(D18,L18,AK18,AM18,AO18,AQ18,0)</f>
        <v/>
      </c>
    </row>
    <row r="19" spans="1:45" s="30" customFormat="1" ht="35.1" customHeight="1" x14ac:dyDescent="0.25">
      <c r="A19" s="31">
        <f t="shared" si="10"/>
        <v>6</v>
      </c>
      <c r="B19" s="32"/>
      <c r="C19" s="32"/>
      <c r="D19" s="32"/>
      <c r="E19" s="33"/>
      <c r="F19" s="33"/>
      <c r="G19" s="34"/>
      <c r="H19" s="33"/>
      <c r="I19" s="33"/>
      <c r="J19" s="33"/>
      <c r="K19" s="33"/>
      <c r="L19" s="32"/>
      <c r="M19" s="33"/>
      <c r="N19" s="33"/>
      <c r="O19" s="33"/>
      <c r="P19" s="50"/>
      <c r="Q19" s="72"/>
      <c r="R19" s="65" t="str">
        <f t="shared" si="0"/>
        <v/>
      </c>
      <c r="S19" s="32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4"/>
      <c r="AG19" s="54" t="str" cm="1">
        <f t="array" ref="AG19">IF(AND(ISNUMBER(R19),ISNUMBER(P19)),SADZBA_POISTNE(B19,C19,D19,S19,P19,OBJEMOVA_ZLAVA+OBCHODNA_ZLAVA,2),"")</f>
        <v/>
      </c>
      <c r="AH19" s="54" t="str">
        <f t="shared" si="6"/>
        <v/>
      </c>
      <c r="AI19" s="86" t="str">
        <f t="shared" si="2"/>
        <v/>
      </c>
      <c r="AJ19" s="95" t="str" cm="1">
        <f t="array" ref="AJ19">IF(AG19="","",SADZBA_POISTNE(B19,C19,D19,S19,P19,OBJEMOVA_ZLAVA+OBCHODNA_ZLAVA,3))</f>
        <v/>
      </c>
      <c r="AK19" s="33"/>
      <c r="AL19" s="54" t="str">
        <f t="shared" si="3"/>
        <v/>
      </c>
      <c r="AM19" s="33"/>
      <c r="AN19" s="54" t="str">
        <f t="shared" si="7"/>
        <v/>
      </c>
      <c r="AO19" s="33"/>
      <c r="AP19" s="54" t="str">
        <f t="shared" si="8"/>
        <v/>
      </c>
      <c r="AQ19" s="56"/>
      <c r="AR19" s="95">
        <f t="shared" si="9"/>
        <v>0</v>
      </c>
      <c r="AS19" s="49" t="str">
        <f>SADZBA_POISTNE_KH(B19,C19,D19,S19,0)&amp;PU1_KH(R19,P19,Q19,AG19,U19,AF19,0)&amp;DP_KH(D19,L19,AK19,AM19,AO19,AQ19,0)</f>
        <v/>
      </c>
    </row>
    <row r="20" spans="1:45" s="30" customFormat="1" ht="35.1" customHeight="1" x14ac:dyDescent="0.25">
      <c r="A20" s="31">
        <f t="shared" si="10"/>
        <v>7</v>
      </c>
      <c r="B20" s="32"/>
      <c r="C20" s="32"/>
      <c r="D20" s="32"/>
      <c r="E20" s="33"/>
      <c r="F20" s="33"/>
      <c r="G20" s="34"/>
      <c r="H20" s="33"/>
      <c r="I20" s="33"/>
      <c r="J20" s="33"/>
      <c r="K20" s="33"/>
      <c r="L20" s="32"/>
      <c r="M20" s="33"/>
      <c r="N20" s="33"/>
      <c r="O20" s="33"/>
      <c r="P20" s="50"/>
      <c r="Q20" s="72"/>
      <c r="R20" s="65" t="str">
        <f t="shared" si="0"/>
        <v/>
      </c>
      <c r="S20" s="32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4"/>
      <c r="AG20" s="54" t="str" cm="1">
        <f t="array" ref="AG20">IF(AND(ISNUMBER(R20),ISNUMBER(P20)),SADZBA_POISTNE(B20,C20,D20,S20,P20,OBJEMOVA_ZLAVA+OBCHODNA_ZLAVA,2),"")</f>
        <v/>
      </c>
      <c r="AH20" s="54" t="str">
        <f t="shared" si="6"/>
        <v/>
      </c>
      <c r="AI20" s="86" t="str">
        <f t="shared" si="2"/>
        <v/>
      </c>
      <c r="AJ20" s="95" t="str" cm="1">
        <f t="array" ref="AJ20">IF(AG20="","",SADZBA_POISTNE(B20,C20,D20,S20,P20,OBJEMOVA_ZLAVA+OBCHODNA_ZLAVA,3))</f>
        <v/>
      </c>
      <c r="AK20" s="33"/>
      <c r="AL20" s="54" t="str">
        <f t="shared" si="3"/>
        <v/>
      </c>
      <c r="AM20" s="33"/>
      <c r="AN20" s="54" t="str">
        <f t="shared" si="7"/>
        <v/>
      </c>
      <c r="AO20" s="33"/>
      <c r="AP20" s="54" t="str">
        <f t="shared" si="8"/>
        <v/>
      </c>
      <c r="AQ20" s="56"/>
      <c r="AR20" s="95">
        <f t="shared" si="9"/>
        <v>0</v>
      </c>
      <c r="AS20" s="49" t="str">
        <f>SADZBA_POISTNE_KH(B20,C20,D20,S20,0)&amp;PU1_KH(R20,P20,Q20,AG20,U20,AF20,0)&amp;DP_KH(D20,L20,AK20,AM20,AO20,AQ20,0)</f>
        <v/>
      </c>
    </row>
    <row r="21" spans="1:45" s="30" customFormat="1" ht="35.1" customHeight="1" x14ac:dyDescent="0.25">
      <c r="A21" s="31">
        <f t="shared" si="10"/>
        <v>8</v>
      </c>
      <c r="B21" s="32"/>
      <c r="C21" s="32"/>
      <c r="D21" s="32"/>
      <c r="E21" s="33"/>
      <c r="F21" s="33"/>
      <c r="G21" s="34"/>
      <c r="H21" s="33"/>
      <c r="I21" s="33"/>
      <c r="J21" s="33"/>
      <c r="K21" s="33"/>
      <c r="L21" s="32"/>
      <c r="M21" s="33"/>
      <c r="N21" s="33"/>
      <c r="O21" s="33"/>
      <c r="P21" s="50"/>
      <c r="Q21" s="72"/>
      <c r="R21" s="65" t="str">
        <f t="shared" si="0"/>
        <v/>
      </c>
      <c r="S21" s="32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4"/>
      <c r="AG21" s="54" t="str" cm="1">
        <f t="array" ref="AG21">IF(AND(ISNUMBER(R21),ISNUMBER(P21)),SADZBA_POISTNE(B21,C21,D21,S21,P21,OBJEMOVA_ZLAVA+OBCHODNA_ZLAVA,2),"")</f>
        <v/>
      </c>
      <c r="AH21" s="54" t="str">
        <f t="shared" si="6"/>
        <v/>
      </c>
      <c r="AI21" s="86" t="str">
        <f t="shared" si="2"/>
        <v/>
      </c>
      <c r="AJ21" s="95" t="str" cm="1">
        <f t="array" ref="AJ21">IF(AG21="","",SADZBA_POISTNE(B21,C21,D21,S21,P21,OBJEMOVA_ZLAVA+OBCHODNA_ZLAVA,3))</f>
        <v/>
      </c>
      <c r="AK21" s="33"/>
      <c r="AL21" s="54" t="str">
        <f t="shared" si="3"/>
        <v/>
      </c>
      <c r="AM21" s="33"/>
      <c r="AN21" s="54" t="str">
        <f t="shared" si="7"/>
        <v/>
      </c>
      <c r="AO21" s="33"/>
      <c r="AP21" s="54" t="str">
        <f t="shared" si="8"/>
        <v/>
      </c>
      <c r="AQ21" s="56"/>
      <c r="AR21" s="95">
        <f t="shared" si="9"/>
        <v>0</v>
      </c>
      <c r="AS21" s="49" t="str">
        <f>SADZBA_POISTNE_KH(B21,C21,D21,S21,0)&amp;PU1_KH(R21,P21,Q21,AG21,U21,AF21,0)&amp;DP_KH(D21,L21,AK21,AM21,AO21,AQ21,0)</f>
        <v/>
      </c>
    </row>
    <row r="22" spans="1:45" s="30" customFormat="1" ht="35.1" customHeight="1" x14ac:dyDescent="0.25">
      <c r="A22" s="31">
        <f t="shared" si="10"/>
        <v>9</v>
      </c>
      <c r="B22" s="32"/>
      <c r="C22" s="32"/>
      <c r="D22" s="32"/>
      <c r="E22" s="33"/>
      <c r="F22" s="33"/>
      <c r="G22" s="34"/>
      <c r="H22" s="33"/>
      <c r="I22" s="33"/>
      <c r="J22" s="33"/>
      <c r="K22" s="33"/>
      <c r="L22" s="32"/>
      <c r="M22" s="33"/>
      <c r="N22" s="33"/>
      <c r="O22" s="33"/>
      <c r="P22" s="50"/>
      <c r="Q22" s="72"/>
      <c r="R22" s="65" t="str">
        <f t="shared" si="0"/>
        <v/>
      </c>
      <c r="S22" s="32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4"/>
      <c r="AG22" s="54" t="str" cm="1">
        <f t="array" ref="AG22">IF(AND(ISNUMBER(R22),ISNUMBER(P22)),SADZBA_POISTNE(B22,C22,D22,S22,P22,OBJEMOVA_ZLAVA+OBCHODNA_ZLAVA,2),"")</f>
        <v/>
      </c>
      <c r="AH22" s="54" t="str">
        <f t="shared" si="6"/>
        <v/>
      </c>
      <c r="AI22" s="86" t="str">
        <f t="shared" si="2"/>
        <v/>
      </c>
      <c r="AJ22" s="95" t="str" cm="1">
        <f t="array" ref="AJ22">IF(AG22="","",SADZBA_POISTNE(B22,C22,D22,S22,P22,OBJEMOVA_ZLAVA+OBCHODNA_ZLAVA,3))</f>
        <v/>
      </c>
      <c r="AK22" s="33"/>
      <c r="AL22" s="54" t="str">
        <f t="shared" si="3"/>
        <v/>
      </c>
      <c r="AM22" s="33"/>
      <c r="AN22" s="54" t="str">
        <f t="shared" si="7"/>
        <v/>
      </c>
      <c r="AO22" s="33"/>
      <c r="AP22" s="54" t="str">
        <f t="shared" si="8"/>
        <v/>
      </c>
      <c r="AQ22" s="56"/>
      <c r="AR22" s="95">
        <f t="shared" si="9"/>
        <v>0</v>
      </c>
      <c r="AS22" s="49" t="str">
        <f>SADZBA_POISTNE_KH(B22,C22,D22,S22,0)&amp;PU1_KH(R22,P22,Q22,AG22,U22,AF22,0)&amp;DP_KH(D22,L22,AK22,AM22,AO22,AQ22,0)</f>
        <v/>
      </c>
    </row>
    <row r="23" spans="1:45" s="30" customFormat="1" ht="35.1" customHeight="1" x14ac:dyDescent="0.25">
      <c r="A23" s="31">
        <f t="shared" si="10"/>
        <v>10</v>
      </c>
      <c r="B23" s="32"/>
      <c r="C23" s="32"/>
      <c r="D23" s="32"/>
      <c r="E23" s="33"/>
      <c r="F23" s="33"/>
      <c r="G23" s="34"/>
      <c r="H23" s="33"/>
      <c r="I23" s="33"/>
      <c r="J23" s="33"/>
      <c r="K23" s="33"/>
      <c r="L23" s="32"/>
      <c r="M23" s="33"/>
      <c r="N23" s="33"/>
      <c r="O23" s="33"/>
      <c r="P23" s="50"/>
      <c r="Q23" s="72"/>
      <c r="R23" s="65" t="str">
        <f t="shared" si="0"/>
        <v/>
      </c>
      <c r="S23" s="32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4"/>
      <c r="AG23" s="54" t="str" cm="1">
        <f t="array" ref="AG23">IF(AND(ISNUMBER(R23),ISNUMBER(P23)),SADZBA_POISTNE(B23,C23,D23,S23,P23,OBJEMOVA_ZLAVA+OBCHODNA_ZLAVA,2),"")</f>
        <v/>
      </c>
      <c r="AH23" s="54" t="str">
        <f t="shared" si="6"/>
        <v/>
      </c>
      <c r="AI23" s="86" t="str">
        <f t="shared" si="2"/>
        <v/>
      </c>
      <c r="AJ23" s="95" t="str" cm="1">
        <f t="array" ref="AJ23">IF(AG23="","",SADZBA_POISTNE(B23,C23,D23,S23,P23,OBJEMOVA_ZLAVA+OBCHODNA_ZLAVA,3))</f>
        <v/>
      </c>
      <c r="AK23" s="33"/>
      <c r="AL23" s="54" t="str">
        <f t="shared" si="3"/>
        <v/>
      </c>
      <c r="AM23" s="33"/>
      <c r="AN23" s="54" t="str">
        <f t="shared" si="7"/>
        <v/>
      </c>
      <c r="AO23" s="33"/>
      <c r="AP23" s="54" t="str">
        <f t="shared" si="8"/>
        <v/>
      </c>
      <c r="AQ23" s="56"/>
      <c r="AR23" s="95">
        <f t="shared" si="9"/>
        <v>0</v>
      </c>
      <c r="AS23" s="49" t="str">
        <f>SADZBA_POISTNE_KH(B23,C23,D23,S23,0)&amp;PU1_KH(R23,P23,Q23,AG23,U23,AF23,0)&amp;DP_KH(D23,L23,AK23,AM23,AO23,AQ23,0)</f>
        <v/>
      </c>
    </row>
    <row r="24" spans="1:45" s="30" customFormat="1" ht="35.1" customHeight="1" x14ac:dyDescent="0.25">
      <c r="A24" s="31">
        <f t="shared" si="10"/>
        <v>11</v>
      </c>
      <c r="B24" s="32"/>
      <c r="C24" s="32"/>
      <c r="D24" s="32"/>
      <c r="E24" s="33"/>
      <c r="F24" s="33"/>
      <c r="G24" s="34"/>
      <c r="H24" s="33"/>
      <c r="I24" s="33"/>
      <c r="J24" s="33"/>
      <c r="K24" s="33"/>
      <c r="L24" s="32"/>
      <c r="M24" s="33"/>
      <c r="N24" s="33"/>
      <c r="O24" s="33"/>
      <c r="P24" s="50"/>
      <c r="Q24" s="72"/>
      <c r="R24" s="65" t="str">
        <f t="shared" si="0"/>
        <v/>
      </c>
      <c r="S24" s="32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4"/>
      <c r="AG24" s="54" t="str" cm="1">
        <f t="array" ref="AG24">IF(AND(ISNUMBER(R24),ISNUMBER(P24)),SADZBA_POISTNE(B24,C24,D24,S24,P24,OBJEMOVA_ZLAVA+OBCHODNA_ZLAVA,2),"")</f>
        <v/>
      </c>
      <c r="AH24" s="54" t="str">
        <f t="shared" si="6"/>
        <v/>
      </c>
      <c r="AI24" s="86" t="str">
        <f t="shared" si="2"/>
        <v/>
      </c>
      <c r="AJ24" s="95" t="str" cm="1">
        <f t="array" ref="AJ24">IF(AG24="","",SADZBA_POISTNE(B24,C24,D24,S24,P24,OBJEMOVA_ZLAVA+OBCHODNA_ZLAVA,3))</f>
        <v/>
      </c>
      <c r="AK24" s="33"/>
      <c r="AL24" s="54" t="str">
        <f t="shared" si="3"/>
        <v/>
      </c>
      <c r="AM24" s="33"/>
      <c r="AN24" s="54" t="str">
        <f t="shared" si="7"/>
        <v/>
      </c>
      <c r="AO24" s="33"/>
      <c r="AP24" s="54" t="str">
        <f t="shared" si="8"/>
        <v/>
      </c>
      <c r="AQ24" s="56"/>
      <c r="AR24" s="95">
        <f t="shared" si="9"/>
        <v>0</v>
      </c>
      <c r="AS24" s="49" t="str">
        <f>SADZBA_POISTNE_KH(B24,C24,D24,S24,0)&amp;PU1_KH(R24,P24,Q24,AG24,U24,AF24,0)&amp;DP_KH(D24,L24,AK24,AM24,AO24,AQ24,0)</f>
        <v/>
      </c>
    </row>
    <row r="25" spans="1:45" s="30" customFormat="1" ht="35.1" customHeight="1" x14ac:dyDescent="0.25">
      <c r="A25" s="31">
        <f t="shared" si="10"/>
        <v>12</v>
      </c>
      <c r="B25" s="32"/>
      <c r="C25" s="32"/>
      <c r="D25" s="32"/>
      <c r="E25" s="33"/>
      <c r="F25" s="33"/>
      <c r="G25" s="34"/>
      <c r="H25" s="33"/>
      <c r="I25" s="33"/>
      <c r="J25" s="33"/>
      <c r="K25" s="33"/>
      <c r="L25" s="32"/>
      <c r="M25" s="33"/>
      <c r="N25" s="33"/>
      <c r="O25" s="33"/>
      <c r="P25" s="50"/>
      <c r="Q25" s="72"/>
      <c r="R25" s="65" t="str">
        <f t="shared" si="0"/>
        <v/>
      </c>
      <c r="S25" s="32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4"/>
      <c r="AG25" s="54" t="str" cm="1">
        <f t="array" ref="AG25">IF(AND(ISNUMBER(R25),ISNUMBER(P25)),SADZBA_POISTNE(B25,C25,D25,S25,P25,OBJEMOVA_ZLAVA+OBCHODNA_ZLAVA,2),"")</f>
        <v/>
      </c>
      <c r="AH25" s="54" t="str">
        <f t="shared" si="6"/>
        <v/>
      </c>
      <c r="AI25" s="86" t="str">
        <f t="shared" si="2"/>
        <v/>
      </c>
      <c r="AJ25" s="95" t="str" cm="1">
        <f t="array" ref="AJ25">IF(AG25="","",SADZBA_POISTNE(B25,C25,D25,S25,P25,OBJEMOVA_ZLAVA+OBCHODNA_ZLAVA,3))</f>
        <v/>
      </c>
      <c r="AK25" s="33"/>
      <c r="AL25" s="54" t="str">
        <f t="shared" si="3"/>
        <v/>
      </c>
      <c r="AM25" s="33"/>
      <c r="AN25" s="54" t="str">
        <f t="shared" si="7"/>
        <v/>
      </c>
      <c r="AO25" s="33"/>
      <c r="AP25" s="54" t="str">
        <f t="shared" si="8"/>
        <v/>
      </c>
      <c r="AQ25" s="56"/>
      <c r="AR25" s="95">
        <f t="shared" si="9"/>
        <v>0</v>
      </c>
      <c r="AS25" s="49" t="str">
        <f>SADZBA_POISTNE_KH(B25,C25,D25,S25,0)&amp;PU1_KH(R25,P25,Q25,AG25,U25,AF25,0)&amp;DP_KH(D25,L25,AK25,AM25,AO25,AQ25,0)</f>
        <v/>
      </c>
    </row>
    <row r="26" spans="1:45" s="30" customFormat="1" ht="35.1" customHeight="1" x14ac:dyDescent="0.25">
      <c r="A26" s="31">
        <f t="shared" si="10"/>
        <v>13</v>
      </c>
      <c r="B26" s="32"/>
      <c r="C26" s="32"/>
      <c r="D26" s="32"/>
      <c r="E26" s="33"/>
      <c r="F26" s="33"/>
      <c r="G26" s="34"/>
      <c r="H26" s="33"/>
      <c r="I26" s="33"/>
      <c r="J26" s="33"/>
      <c r="K26" s="33"/>
      <c r="L26" s="32"/>
      <c r="M26" s="33"/>
      <c r="N26" s="33"/>
      <c r="O26" s="33"/>
      <c r="P26" s="50"/>
      <c r="Q26" s="72"/>
      <c r="R26" s="65" t="str">
        <f t="shared" si="0"/>
        <v/>
      </c>
      <c r="S26" s="32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4"/>
      <c r="AG26" s="54" t="str" cm="1">
        <f t="array" ref="AG26">IF(AND(ISNUMBER(R26),ISNUMBER(P26)),SADZBA_POISTNE(B26,C26,D26,S26,P26,OBJEMOVA_ZLAVA+OBCHODNA_ZLAVA,2),"")</f>
        <v/>
      </c>
      <c r="AH26" s="54" t="str">
        <f t="shared" si="6"/>
        <v/>
      </c>
      <c r="AI26" s="86" t="str">
        <f t="shared" si="2"/>
        <v/>
      </c>
      <c r="AJ26" s="95" t="str" cm="1">
        <f t="array" ref="AJ26">IF(AG26="","",SADZBA_POISTNE(B26,C26,D26,S26,P26,OBJEMOVA_ZLAVA+OBCHODNA_ZLAVA,3))</f>
        <v/>
      </c>
      <c r="AK26" s="33"/>
      <c r="AL26" s="54" t="str">
        <f t="shared" si="3"/>
        <v/>
      </c>
      <c r="AM26" s="33"/>
      <c r="AN26" s="54" t="str">
        <f t="shared" si="7"/>
        <v/>
      </c>
      <c r="AO26" s="33"/>
      <c r="AP26" s="54" t="str">
        <f t="shared" si="8"/>
        <v/>
      </c>
      <c r="AQ26" s="56"/>
      <c r="AR26" s="95">
        <f t="shared" si="9"/>
        <v>0</v>
      </c>
      <c r="AS26" s="49" t="str">
        <f>SADZBA_POISTNE_KH(B26,C26,D26,S26,0)&amp;PU1_KH(R26,P26,Q26,AG26,U26,AF26,0)&amp;DP_KH(D26,L26,AK26,AM26,AO26,AQ26,0)</f>
        <v/>
      </c>
    </row>
    <row r="27" spans="1:45" s="30" customFormat="1" ht="35.1" customHeight="1" x14ac:dyDescent="0.25">
      <c r="A27" s="31">
        <f t="shared" si="10"/>
        <v>14</v>
      </c>
      <c r="B27" s="32"/>
      <c r="C27" s="32"/>
      <c r="D27" s="32"/>
      <c r="E27" s="33"/>
      <c r="F27" s="33"/>
      <c r="G27" s="34"/>
      <c r="H27" s="33"/>
      <c r="I27" s="33"/>
      <c r="J27" s="33"/>
      <c r="K27" s="33"/>
      <c r="L27" s="32"/>
      <c r="M27" s="33"/>
      <c r="N27" s="33"/>
      <c r="O27" s="33"/>
      <c r="P27" s="50"/>
      <c r="Q27" s="72"/>
      <c r="R27" s="65" t="str">
        <f t="shared" si="0"/>
        <v/>
      </c>
      <c r="S27" s="32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4"/>
      <c r="AG27" s="54" t="str" cm="1">
        <f t="array" ref="AG27">IF(AND(ISNUMBER(R27),ISNUMBER(P27)),SADZBA_POISTNE(B27,C27,D27,S27,P27,OBJEMOVA_ZLAVA+OBCHODNA_ZLAVA,2),"")</f>
        <v/>
      </c>
      <c r="AH27" s="54" t="str">
        <f t="shared" ref="AH27" si="11">IF(AG27="","",ROUND(AG27*(1-OBJEMOVA_ZLAVA),0))</f>
        <v/>
      </c>
      <c r="AI27" s="86" t="str">
        <f t="shared" si="2"/>
        <v/>
      </c>
      <c r="AJ27" s="95" t="str" cm="1">
        <f t="array" ref="AJ27">IF(AG27="","",SADZBA_POISTNE(B27,C27,D27,S27,P27,OBJEMOVA_ZLAVA+OBCHODNA_ZLAVA,3))</f>
        <v/>
      </c>
      <c r="AK27" s="33"/>
      <c r="AL27" s="54" t="str">
        <f t="shared" ref="AL27" si="12">IF(OR(L27="",AK27="",D27=""),"",L27*VLOOKUP(AK27,S_DP_URAZ_BALIK,2,FALSE)*VLOOKUP(D27,S_URAZ_VOZIDLO,2,FALSE))</f>
        <v/>
      </c>
      <c r="AM27" s="33"/>
      <c r="AN27" s="54" t="str">
        <f t="shared" ref="AN27" si="13">IF(AM27="","",(VLOOKUP(AM27,S_DP_BATOZINA,3,FALSE)))</f>
        <v/>
      </c>
      <c r="AO27" s="33"/>
      <c r="AP27" s="54" t="str">
        <f t="shared" ref="AP27" si="14">IF(AO27="","",VLOOKUP(AO27,S_DP_SKLO,2,FALSE))</f>
        <v/>
      </c>
      <c r="AQ27" s="56"/>
      <c r="AR27" s="95">
        <f t="shared" ref="AR27" si="15">SUM(AJ27)+SUM(AL27)+SUM(AN27)+SUM(AP27)+SUM(AQ27)</f>
        <v>0</v>
      </c>
      <c r="AS27" s="49" t="str">
        <f>SADZBA_POISTNE_KH(B27,C27,D27,S27,0)&amp;PU1_KH(R27,P27,Q27,AG27,U27,AF27,0)&amp;DP_KH(D27,L27,AK27,AM27,AO27,AQ27,0)</f>
        <v/>
      </c>
    </row>
    <row r="28" spans="1:45" s="30" customFormat="1" ht="35.1" customHeight="1" x14ac:dyDescent="0.25">
      <c r="A28" s="31">
        <f t="shared" si="10"/>
        <v>15</v>
      </c>
      <c r="B28" s="32"/>
      <c r="C28" s="32"/>
      <c r="D28" s="32"/>
      <c r="E28" s="33"/>
      <c r="F28" s="33"/>
      <c r="G28" s="34"/>
      <c r="H28" s="33"/>
      <c r="I28" s="33"/>
      <c r="J28" s="33"/>
      <c r="K28" s="33"/>
      <c r="L28" s="32"/>
      <c r="M28" s="33"/>
      <c r="N28" s="33"/>
      <c r="O28" s="33"/>
      <c r="P28" s="50"/>
      <c r="Q28" s="72"/>
      <c r="R28" s="65" t="str">
        <f t="shared" si="0"/>
        <v/>
      </c>
      <c r="S28" s="32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4"/>
      <c r="AG28" s="54" t="str" cm="1">
        <f t="array" ref="AG28">IF(AND(ISNUMBER(R28),ISNUMBER(P28)),SADZBA_POISTNE(B28,C28,D28,S28,P28,OBJEMOVA_ZLAVA+OBCHODNA_ZLAVA,2),"")</f>
        <v/>
      </c>
      <c r="AH28" s="54" t="str">
        <f t="shared" ref="AH28" si="16">IF(AG28="","",ROUND(AG28*(1-OBJEMOVA_ZLAVA),0))</f>
        <v/>
      </c>
      <c r="AI28" s="86" t="str">
        <f t="shared" si="2"/>
        <v/>
      </c>
      <c r="AJ28" s="95" t="str" cm="1">
        <f t="array" ref="AJ28">IF(AG28="","",SADZBA_POISTNE(B28,C28,D28,S28,P28,OBJEMOVA_ZLAVA+OBCHODNA_ZLAVA,3))</f>
        <v/>
      </c>
      <c r="AK28" s="33"/>
      <c r="AL28" s="54" t="str">
        <f t="shared" ref="AL28" si="17">IF(OR(L28="",AK28="",D28=""),"",L28*VLOOKUP(AK28,S_DP_URAZ_BALIK,2,FALSE)*VLOOKUP(D28,S_URAZ_VOZIDLO,2,FALSE))</f>
        <v/>
      </c>
      <c r="AM28" s="33"/>
      <c r="AN28" s="54" t="str">
        <f t="shared" ref="AN28" si="18">IF(AM28="","",(VLOOKUP(AM28,S_DP_BATOZINA,3,FALSE)))</f>
        <v/>
      </c>
      <c r="AO28" s="33"/>
      <c r="AP28" s="54" t="str">
        <f t="shared" ref="AP28" si="19">IF(AO28="","",VLOOKUP(AO28,S_DP_SKLO,2,FALSE))</f>
        <v/>
      </c>
      <c r="AQ28" s="56"/>
      <c r="AR28" s="95">
        <f t="shared" ref="AR28" si="20">SUM(AJ28)+SUM(AL28)+SUM(AN28)+SUM(AP28)+SUM(AQ28)</f>
        <v>0</v>
      </c>
      <c r="AS28" s="49" t="str">
        <f>SADZBA_POISTNE_KH(B28,C28,D28,S28,0)&amp;PU1_KH(R28,P28,Q28,AG28,U28,AF28,0)&amp;DP_KH(D28,L28,AK28,AM28,AO28,AQ28,0)</f>
        <v/>
      </c>
    </row>
    <row r="29" spans="1:45" s="30" customFormat="1" ht="35.1" customHeight="1" x14ac:dyDescent="0.25">
      <c r="A29" s="31">
        <f t="shared" si="10"/>
        <v>16</v>
      </c>
      <c r="B29" s="32"/>
      <c r="C29" s="32"/>
      <c r="D29" s="32"/>
      <c r="E29" s="33"/>
      <c r="F29" s="33"/>
      <c r="G29" s="34"/>
      <c r="H29" s="33"/>
      <c r="I29" s="33"/>
      <c r="J29" s="33"/>
      <c r="K29" s="33"/>
      <c r="L29" s="32"/>
      <c r="M29" s="33"/>
      <c r="N29" s="33"/>
      <c r="O29" s="33"/>
      <c r="P29" s="50"/>
      <c r="Q29" s="72"/>
      <c r="R29" s="65" t="str">
        <f t="shared" si="0"/>
        <v/>
      </c>
      <c r="S29" s="32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4"/>
      <c r="AG29" s="54" t="str" cm="1">
        <f t="array" ref="AG29">IF(AND(ISNUMBER(R29),ISNUMBER(P29)),SADZBA_POISTNE(B29,C29,D29,S29,P29,OBJEMOVA_ZLAVA+OBCHODNA_ZLAVA,2),"")</f>
        <v/>
      </c>
      <c r="AH29" s="54" t="str">
        <f t="shared" ref="AH29" si="21">IF(AG29="","",ROUND(AG29*(1-OBJEMOVA_ZLAVA),0))</f>
        <v/>
      </c>
      <c r="AI29" s="86" t="str">
        <f t="shared" si="2"/>
        <v/>
      </c>
      <c r="AJ29" s="95" t="str" cm="1">
        <f t="array" ref="AJ29">IF(AG29="","",SADZBA_POISTNE(B29,C29,D29,S29,P29,OBJEMOVA_ZLAVA+OBCHODNA_ZLAVA,3))</f>
        <v/>
      </c>
      <c r="AK29" s="33"/>
      <c r="AL29" s="54" t="str">
        <f t="shared" ref="AL29" si="22">IF(OR(L29="",AK29="",D29=""),"",L29*VLOOKUP(AK29,S_DP_URAZ_BALIK,2,FALSE)*VLOOKUP(D29,S_URAZ_VOZIDLO,2,FALSE))</f>
        <v/>
      </c>
      <c r="AM29" s="33"/>
      <c r="AN29" s="54" t="str">
        <f t="shared" ref="AN29" si="23">IF(AM29="","",(VLOOKUP(AM29,S_DP_BATOZINA,3,FALSE)))</f>
        <v/>
      </c>
      <c r="AO29" s="33"/>
      <c r="AP29" s="54" t="str">
        <f t="shared" ref="AP29" si="24">IF(AO29="","",VLOOKUP(AO29,S_DP_SKLO,2,FALSE))</f>
        <v/>
      </c>
      <c r="AQ29" s="56"/>
      <c r="AR29" s="95">
        <f t="shared" ref="AR29" si="25">SUM(AJ29)+SUM(AL29)+SUM(AN29)+SUM(AP29)+SUM(AQ29)</f>
        <v>0</v>
      </c>
      <c r="AS29" s="49" t="str">
        <f>SADZBA_POISTNE_KH(B29,C29,D29,S29,0)&amp;PU1_KH(R29,P29,Q29,AG29,U29,AF29,0)&amp;DP_KH(D29,L29,AK29,AM29,AO29,AQ29,0)</f>
        <v/>
      </c>
    </row>
    <row r="30" spans="1:45" s="30" customFormat="1" ht="35.1" customHeight="1" x14ac:dyDescent="0.25">
      <c r="A30" s="31">
        <f t="shared" si="10"/>
        <v>17</v>
      </c>
      <c r="B30" s="32"/>
      <c r="C30" s="32"/>
      <c r="D30" s="32"/>
      <c r="E30" s="33"/>
      <c r="F30" s="33"/>
      <c r="G30" s="34"/>
      <c r="H30" s="33"/>
      <c r="I30" s="33"/>
      <c r="J30" s="33"/>
      <c r="K30" s="33"/>
      <c r="L30" s="32"/>
      <c r="M30" s="33"/>
      <c r="N30" s="33"/>
      <c r="O30" s="33"/>
      <c r="P30" s="50"/>
      <c r="Q30" s="72"/>
      <c r="R30" s="65" t="str">
        <f t="shared" si="0"/>
        <v/>
      </c>
      <c r="S30" s="32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4"/>
      <c r="AG30" s="54" t="str" cm="1">
        <f t="array" ref="AG30">IF(AND(ISNUMBER(R30),ISNUMBER(P30)),SADZBA_POISTNE(B30,C30,D30,S30,P30,OBJEMOVA_ZLAVA+OBCHODNA_ZLAVA,2),"")</f>
        <v/>
      </c>
      <c r="AH30" s="54" t="str">
        <f t="shared" ref="AH30" si="26">IF(AG30="","",ROUND(AG30*(1-OBJEMOVA_ZLAVA),0))</f>
        <v/>
      </c>
      <c r="AI30" s="86" t="str">
        <f t="shared" si="2"/>
        <v/>
      </c>
      <c r="AJ30" s="95" t="str" cm="1">
        <f t="array" ref="AJ30">IF(AG30="","",SADZBA_POISTNE(B30,C30,D30,S30,P30,OBJEMOVA_ZLAVA+OBCHODNA_ZLAVA,3))</f>
        <v/>
      </c>
      <c r="AK30" s="33"/>
      <c r="AL30" s="54" t="str">
        <f t="shared" ref="AL30" si="27">IF(OR(L30="",AK30="",D30=""),"",L30*VLOOKUP(AK30,S_DP_URAZ_BALIK,2,FALSE)*VLOOKUP(D30,S_URAZ_VOZIDLO,2,FALSE))</f>
        <v/>
      </c>
      <c r="AM30" s="33"/>
      <c r="AN30" s="54" t="str">
        <f t="shared" ref="AN30" si="28">IF(AM30="","",(VLOOKUP(AM30,S_DP_BATOZINA,3,FALSE)))</f>
        <v/>
      </c>
      <c r="AO30" s="33"/>
      <c r="AP30" s="54" t="str">
        <f t="shared" ref="AP30" si="29">IF(AO30="","",VLOOKUP(AO30,S_DP_SKLO,2,FALSE))</f>
        <v/>
      </c>
      <c r="AQ30" s="56"/>
      <c r="AR30" s="95">
        <f t="shared" ref="AR30" si="30">SUM(AJ30)+SUM(AL30)+SUM(AN30)+SUM(AP30)+SUM(AQ30)</f>
        <v>0</v>
      </c>
      <c r="AS30" s="49" t="str">
        <f>SADZBA_POISTNE_KH(B30,C30,D30,S30,0)&amp;PU1_KH(R30,P30,Q30,AG30,U30,AF30,0)&amp;DP_KH(D30,L30,AK30,AM30,AO30,AQ30,0)</f>
        <v/>
      </c>
    </row>
    <row r="31" spans="1:45" s="30" customFormat="1" ht="35.1" customHeight="1" x14ac:dyDescent="0.25">
      <c r="A31" s="31">
        <f t="shared" si="10"/>
        <v>18</v>
      </c>
      <c r="B31" s="32"/>
      <c r="C31" s="32"/>
      <c r="D31" s="32"/>
      <c r="E31" s="33"/>
      <c r="F31" s="33"/>
      <c r="G31" s="34"/>
      <c r="H31" s="33"/>
      <c r="I31" s="33"/>
      <c r="J31" s="33"/>
      <c r="K31" s="33"/>
      <c r="L31" s="32"/>
      <c r="M31" s="33"/>
      <c r="N31" s="33"/>
      <c r="O31" s="33"/>
      <c r="P31" s="50"/>
      <c r="Q31" s="72"/>
      <c r="R31" s="65" t="str">
        <f t="shared" si="0"/>
        <v/>
      </c>
      <c r="S31" s="32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4"/>
      <c r="AG31" s="54" t="str" cm="1">
        <f t="array" ref="AG31">IF(AND(ISNUMBER(R31),ISNUMBER(P31)),SADZBA_POISTNE(B31,C31,D31,S31,P31,OBJEMOVA_ZLAVA+OBCHODNA_ZLAVA,2),"")</f>
        <v/>
      </c>
      <c r="AH31" s="54" t="str">
        <f t="shared" ref="AH31" si="31">IF(AG31="","",ROUND(AG31*(1-OBJEMOVA_ZLAVA),0))</f>
        <v/>
      </c>
      <c r="AI31" s="86" t="str">
        <f t="shared" si="2"/>
        <v/>
      </c>
      <c r="AJ31" s="95" t="str" cm="1">
        <f t="array" ref="AJ31">IF(AG31="","",SADZBA_POISTNE(B31,C31,D31,S31,P31,OBJEMOVA_ZLAVA+OBCHODNA_ZLAVA,3))</f>
        <v/>
      </c>
      <c r="AK31" s="33"/>
      <c r="AL31" s="54" t="str">
        <f t="shared" ref="AL31" si="32">IF(OR(L31="",AK31="",D31=""),"",L31*VLOOKUP(AK31,S_DP_URAZ_BALIK,2,FALSE)*VLOOKUP(D31,S_URAZ_VOZIDLO,2,FALSE))</f>
        <v/>
      </c>
      <c r="AM31" s="33"/>
      <c r="AN31" s="54" t="str">
        <f t="shared" ref="AN31" si="33">IF(AM31="","",(VLOOKUP(AM31,S_DP_BATOZINA,3,FALSE)))</f>
        <v/>
      </c>
      <c r="AO31" s="33"/>
      <c r="AP31" s="54" t="str">
        <f t="shared" ref="AP31" si="34">IF(AO31="","",VLOOKUP(AO31,S_DP_SKLO,2,FALSE))</f>
        <v/>
      </c>
      <c r="AQ31" s="56"/>
      <c r="AR31" s="95">
        <f t="shared" ref="AR31" si="35">SUM(AJ31)+SUM(AL31)+SUM(AN31)+SUM(AP31)+SUM(AQ31)</f>
        <v>0</v>
      </c>
      <c r="AS31" s="49" t="str">
        <f>SADZBA_POISTNE_KH(B31,C31,D31,S31,0)&amp;PU1_KH(R31,P31,Q31,AG31,U31,AF31,0)&amp;DP_KH(D31,L31,AK31,AM31,AO31,AQ31,0)</f>
        <v/>
      </c>
    </row>
    <row r="32" spans="1:45" s="30" customFormat="1" ht="35.1" customHeight="1" x14ac:dyDescent="0.25">
      <c r="A32" s="31">
        <f t="shared" si="10"/>
        <v>19</v>
      </c>
      <c r="B32" s="32"/>
      <c r="C32" s="32"/>
      <c r="D32" s="32"/>
      <c r="E32" s="33"/>
      <c r="F32" s="33"/>
      <c r="G32" s="34"/>
      <c r="H32" s="33"/>
      <c r="I32" s="33"/>
      <c r="J32" s="33"/>
      <c r="K32" s="33"/>
      <c r="L32" s="32"/>
      <c r="M32" s="33"/>
      <c r="N32" s="33"/>
      <c r="O32" s="33"/>
      <c r="P32" s="50"/>
      <c r="Q32" s="72"/>
      <c r="R32" s="65" t="str">
        <f t="shared" si="0"/>
        <v/>
      </c>
      <c r="S32" s="32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4"/>
      <c r="AG32" s="54" t="str" cm="1">
        <f t="array" ref="AG32">IF(AND(ISNUMBER(R32),ISNUMBER(P32)),SADZBA_POISTNE(B32,C32,D32,S32,P32,OBJEMOVA_ZLAVA+OBCHODNA_ZLAVA,2),"")</f>
        <v/>
      </c>
      <c r="AH32" s="54" t="str">
        <f t="shared" ref="AH32" si="36">IF(AG32="","",ROUND(AG32*(1-OBJEMOVA_ZLAVA),0))</f>
        <v/>
      </c>
      <c r="AI32" s="86" t="str">
        <f t="shared" si="2"/>
        <v/>
      </c>
      <c r="AJ32" s="95" t="str" cm="1">
        <f t="array" ref="AJ32">IF(AG32="","",SADZBA_POISTNE(B32,C32,D32,S32,P32,OBJEMOVA_ZLAVA+OBCHODNA_ZLAVA,3))</f>
        <v/>
      </c>
      <c r="AK32" s="33"/>
      <c r="AL32" s="54" t="str">
        <f t="shared" ref="AL32" si="37">IF(OR(L32="",AK32="",D32=""),"",L32*VLOOKUP(AK32,S_DP_URAZ_BALIK,2,FALSE)*VLOOKUP(D32,S_URAZ_VOZIDLO,2,FALSE))</f>
        <v/>
      </c>
      <c r="AM32" s="33"/>
      <c r="AN32" s="54" t="str">
        <f t="shared" ref="AN32" si="38">IF(AM32="","",(VLOOKUP(AM32,S_DP_BATOZINA,3,FALSE)))</f>
        <v/>
      </c>
      <c r="AO32" s="33"/>
      <c r="AP32" s="54" t="str">
        <f t="shared" ref="AP32" si="39">IF(AO32="","",VLOOKUP(AO32,S_DP_SKLO,2,FALSE))</f>
        <v/>
      </c>
      <c r="AQ32" s="56"/>
      <c r="AR32" s="95">
        <f t="shared" ref="AR32" si="40">SUM(AJ32)+SUM(AL32)+SUM(AN32)+SUM(AP32)+SUM(AQ32)</f>
        <v>0</v>
      </c>
      <c r="AS32" s="49" t="str">
        <f>SADZBA_POISTNE_KH(B32,C32,D32,S32,0)&amp;PU1_KH(R32,P32,Q32,AG32,U32,AF32,0)&amp;DP_KH(D32,L32,AK32,AM32,AO32,AQ32,0)</f>
        <v/>
      </c>
    </row>
    <row r="33" spans="1:45" s="30" customFormat="1" ht="35.1" customHeight="1" x14ac:dyDescent="0.25">
      <c r="A33" s="31">
        <f t="shared" si="10"/>
        <v>20</v>
      </c>
      <c r="B33" s="32"/>
      <c r="C33" s="32"/>
      <c r="D33" s="32"/>
      <c r="E33" s="33"/>
      <c r="F33" s="33"/>
      <c r="G33" s="34"/>
      <c r="H33" s="33"/>
      <c r="I33" s="33"/>
      <c r="J33" s="33"/>
      <c r="K33" s="33"/>
      <c r="L33" s="32"/>
      <c r="M33" s="33"/>
      <c r="N33" s="33"/>
      <c r="O33" s="33"/>
      <c r="P33" s="50"/>
      <c r="Q33" s="72"/>
      <c r="R33" s="65" t="str">
        <f t="shared" si="0"/>
        <v/>
      </c>
      <c r="S33" s="32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4"/>
      <c r="AG33" s="54" t="str" cm="1">
        <f t="array" ref="AG33">IF(AND(ISNUMBER(R33),ISNUMBER(P33)),SADZBA_POISTNE(B33,C33,D33,S33,P33,OBJEMOVA_ZLAVA+OBCHODNA_ZLAVA,2),"")</f>
        <v/>
      </c>
      <c r="AH33" s="54" t="str">
        <f t="shared" ref="AH33" si="41">IF(AG33="","",ROUND(AG33*(1-OBJEMOVA_ZLAVA),0))</f>
        <v/>
      </c>
      <c r="AI33" s="86" t="str">
        <f t="shared" si="2"/>
        <v/>
      </c>
      <c r="AJ33" s="95" t="str" cm="1">
        <f t="array" ref="AJ33">IF(AG33="","",SADZBA_POISTNE(B33,C33,D33,S33,P33,OBJEMOVA_ZLAVA+OBCHODNA_ZLAVA,3))</f>
        <v/>
      </c>
      <c r="AK33" s="33"/>
      <c r="AL33" s="54" t="str">
        <f t="shared" ref="AL33" si="42">IF(OR(L33="",AK33="",D33=""),"",L33*VLOOKUP(AK33,S_DP_URAZ_BALIK,2,FALSE)*VLOOKUP(D33,S_URAZ_VOZIDLO,2,FALSE))</f>
        <v/>
      </c>
      <c r="AM33" s="33"/>
      <c r="AN33" s="54" t="str">
        <f t="shared" ref="AN33" si="43">IF(AM33="","",(VLOOKUP(AM33,S_DP_BATOZINA,3,FALSE)))</f>
        <v/>
      </c>
      <c r="AO33" s="33"/>
      <c r="AP33" s="54" t="str">
        <f t="shared" ref="AP33" si="44">IF(AO33="","",VLOOKUP(AO33,S_DP_SKLO,2,FALSE))</f>
        <v/>
      </c>
      <c r="AQ33" s="56"/>
      <c r="AR33" s="95">
        <f t="shared" ref="AR33" si="45">SUM(AJ33)+SUM(AL33)+SUM(AN33)+SUM(AP33)+SUM(AQ33)</f>
        <v>0</v>
      </c>
      <c r="AS33" s="49" t="str">
        <f>SADZBA_POISTNE_KH(B33,C33,D33,S33,0)&amp;PU1_KH(R33,P33,Q33,AG33,U33,AF33,0)&amp;DP_KH(D33,L33,AK33,AM33,AO33,AQ33,0)</f>
        <v/>
      </c>
    </row>
    <row r="34" spans="1:45" s="30" customFormat="1" ht="35.1" customHeight="1" x14ac:dyDescent="0.25">
      <c r="A34" s="31">
        <f t="shared" si="10"/>
        <v>21</v>
      </c>
      <c r="B34" s="32"/>
      <c r="C34" s="32"/>
      <c r="D34" s="32"/>
      <c r="E34" s="33"/>
      <c r="F34" s="33"/>
      <c r="G34" s="34"/>
      <c r="H34" s="33"/>
      <c r="I34" s="33"/>
      <c r="J34" s="33"/>
      <c r="K34" s="33"/>
      <c r="L34" s="32"/>
      <c r="M34" s="33"/>
      <c r="N34" s="33"/>
      <c r="O34" s="33"/>
      <c r="P34" s="50"/>
      <c r="Q34" s="72"/>
      <c r="R34" s="65" t="str">
        <f t="shared" si="0"/>
        <v/>
      </c>
      <c r="S34" s="32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4"/>
      <c r="AG34" s="54" t="str" cm="1">
        <f t="array" ref="AG34">IF(AND(ISNUMBER(R34),ISNUMBER(P34)),SADZBA_POISTNE(B34,C34,D34,S34,P34,OBJEMOVA_ZLAVA+OBCHODNA_ZLAVA,2),"")</f>
        <v/>
      </c>
      <c r="AH34" s="54" t="str">
        <f t="shared" ref="AH34" si="46">IF(AG34="","",ROUND(AG34*(1-OBJEMOVA_ZLAVA),0))</f>
        <v/>
      </c>
      <c r="AI34" s="86" t="str">
        <f t="shared" si="2"/>
        <v/>
      </c>
      <c r="AJ34" s="95" t="str" cm="1">
        <f t="array" ref="AJ34">IF(AG34="","",SADZBA_POISTNE(B34,C34,D34,S34,P34,OBJEMOVA_ZLAVA+OBCHODNA_ZLAVA,3))</f>
        <v/>
      </c>
      <c r="AK34" s="33"/>
      <c r="AL34" s="54" t="str">
        <f t="shared" ref="AL34" si="47">IF(OR(L34="",AK34="",D34=""),"",L34*VLOOKUP(AK34,S_DP_URAZ_BALIK,2,FALSE)*VLOOKUP(D34,S_URAZ_VOZIDLO,2,FALSE))</f>
        <v/>
      </c>
      <c r="AM34" s="33"/>
      <c r="AN34" s="54" t="str">
        <f t="shared" ref="AN34" si="48">IF(AM34="","",(VLOOKUP(AM34,S_DP_BATOZINA,3,FALSE)))</f>
        <v/>
      </c>
      <c r="AO34" s="33"/>
      <c r="AP34" s="54" t="str">
        <f t="shared" ref="AP34" si="49">IF(AO34="","",VLOOKUP(AO34,S_DP_SKLO,2,FALSE))</f>
        <v/>
      </c>
      <c r="AQ34" s="56"/>
      <c r="AR34" s="95">
        <f t="shared" ref="AR34" si="50">SUM(AJ34)+SUM(AL34)+SUM(AN34)+SUM(AP34)+SUM(AQ34)</f>
        <v>0</v>
      </c>
      <c r="AS34" s="49" t="str">
        <f>SADZBA_POISTNE_KH(B34,C34,D34,S34,0)&amp;PU1_KH(R34,P34,Q34,AG34,U34,AF34,0)&amp;DP_KH(D34,L34,AK34,AM34,AO34,AQ34,0)</f>
        <v/>
      </c>
    </row>
    <row r="35" spans="1:45" s="30" customFormat="1" ht="35.1" customHeight="1" x14ac:dyDescent="0.25">
      <c r="A35" s="31">
        <f t="shared" si="10"/>
        <v>22</v>
      </c>
      <c r="B35" s="32"/>
      <c r="C35" s="32"/>
      <c r="D35" s="32"/>
      <c r="E35" s="33"/>
      <c r="F35" s="33"/>
      <c r="G35" s="34"/>
      <c r="H35" s="33"/>
      <c r="I35" s="33"/>
      <c r="J35" s="33"/>
      <c r="K35" s="33"/>
      <c r="L35" s="32"/>
      <c r="M35" s="33"/>
      <c r="N35" s="33"/>
      <c r="O35" s="33"/>
      <c r="P35" s="50"/>
      <c r="Q35" s="72"/>
      <c r="R35" s="65" t="str">
        <f t="shared" si="0"/>
        <v/>
      </c>
      <c r="S35" s="32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4"/>
      <c r="AG35" s="54" t="str" cm="1">
        <f t="array" ref="AG35">IF(AND(ISNUMBER(R35),ISNUMBER(P35)),SADZBA_POISTNE(B35,C35,D35,S35,P35,OBJEMOVA_ZLAVA+OBCHODNA_ZLAVA,2),"")</f>
        <v/>
      </c>
      <c r="AH35" s="54" t="str">
        <f t="shared" ref="AH35" si="51">IF(AG35="","",ROUND(AG35*(1-OBJEMOVA_ZLAVA),0))</f>
        <v/>
      </c>
      <c r="AI35" s="86" t="str">
        <f t="shared" si="2"/>
        <v/>
      </c>
      <c r="AJ35" s="95" t="str" cm="1">
        <f t="array" ref="AJ35">IF(AG35="","",SADZBA_POISTNE(B35,C35,D35,S35,P35,OBJEMOVA_ZLAVA+OBCHODNA_ZLAVA,3))</f>
        <v/>
      </c>
      <c r="AK35" s="33"/>
      <c r="AL35" s="54" t="str">
        <f t="shared" ref="AL35" si="52">IF(OR(L35="",AK35="",D35=""),"",L35*VLOOKUP(AK35,S_DP_URAZ_BALIK,2,FALSE)*VLOOKUP(D35,S_URAZ_VOZIDLO,2,FALSE))</f>
        <v/>
      </c>
      <c r="AM35" s="33"/>
      <c r="AN35" s="54" t="str">
        <f t="shared" ref="AN35" si="53">IF(AM35="","",(VLOOKUP(AM35,S_DP_BATOZINA,3,FALSE)))</f>
        <v/>
      </c>
      <c r="AO35" s="33"/>
      <c r="AP35" s="54" t="str">
        <f t="shared" ref="AP35" si="54">IF(AO35="","",VLOOKUP(AO35,S_DP_SKLO,2,FALSE))</f>
        <v/>
      </c>
      <c r="AQ35" s="56"/>
      <c r="AR35" s="95">
        <f t="shared" ref="AR35" si="55">SUM(AJ35)+SUM(AL35)+SUM(AN35)+SUM(AP35)+SUM(AQ35)</f>
        <v>0</v>
      </c>
      <c r="AS35" s="49" t="str">
        <f>SADZBA_POISTNE_KH(B35,C35,D35,S35,0)&amp;PU1_KH(R35,P35,Q35,AG35,U35,AF35,0)&amp;DP_KH(D35,L35,AK35,AM35,AO35,AQ35,0)</f>
        <v/>
      </c>
    </row>
    <row r="36" spans="1:45" s="30" customFormat="1" ht="35.1" customHeight="1" x14ac:dyDescent="0.25">
      <c r="A36" s="31">
        <f t="shared" si="10"/>
        <v>23</v>
      </c>
      <c r="B36" s="32"/>
      <c r="C36" s="32"/>
      <c r="D36" s="32"/>
      <c r="E36" s="33"/>
      <c r="F36" s="33"/>
      <c r="G36" s="34"/>
      <c r="H36" s="33"/>
      <c r="I36" s="33"/>
      <c r="J36" s="33"/>
      <c r="K36" s="33"/>
      <c r="L36" s="32"/>
      <c r="M36" s="33"/>
      <c r="N36" s="33"/>
      <c r="O36" s="33"/>
      <c r="P36" s="50"/>
      <c r="Q36" s="72"/>
      <c r="R36" s="65" t="str">
        <f t="shared" si="0"/>
        <v/>
      </c>
      <c r="S36" s="32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4"/>
      <c r="AG36" s="54" t="str" cm="1">
        <f t="array" ref="AG36">IF(AND(ISNUMBER(R36),ISNUMBER(P36)),SADZBA_POISTNE(B36,C36,D36,S36,P36,OBJEMOVA_ZLAVA+OBCHODNA_ZLAVA,2),"")</f>
        <v/>
      </c>
      <c r="AH36" s="54" t="str">
        <f t="shared" ref="AH36" si="56">IF(AG36="","",ROUND(AG36*(1-OBJEMOVA_ZLAVA),0))</f>
        <v/>
      </c>
      <c r="AI36" s="86" t="str">
        <f t="shared" si="2"/>
        <v/>
      </c>
      <c r="AJ36" s="95" t="str" cm="1">
        <f t="array" ref="AJ36">IF(AG36="","",SADZBA_POISTNE(B36,C36,D36,S36,P36,OBJEMOVA_ZLAVA+OBCHODNA_ZLAVA,3))</f>
        <v/>
      </c>
      <c r="AK36" s="33"/>
      <c r="AL36" s="54" t="str">
        <f t="shared" ref="AL36" si="57">IF(OR(L36="",AK36="",D36=""),"",L36*VLOOKUP(AK36,S_DP_URAZ_BALIK,2,FALSE)*VLOOKUP(D36,S_URAZ_VOZIDLO,2,FALSE))</f>
        <v/>
      </c>
      <c r="AM36" s="33"/>
      <c r="AN36" s="54" t="str">
        <f t="shared" ref="AN36" si="58">IF(AM36="","",(VLOOKUP(AM36,S_DP_BATOZINA,3,FALSE)))</f>
        <v/>
      </c>
      <c r="AO36" s="33"/>
      <c r="AP36" s="54" t="str">
        <f t="shared" ref="AP36" si="59">IF(AO36="","",VLOOKUP(AO36,S_DP_SKLO,2,FALSE))</f>
        <v/>
      </c>
      <c r="AQ36" s="56"/>
      <c r="AR36" s="95">
        <f t="shared" ref="AR36" si="60">SUM(AJ36)+SUM(AL36)+SUM(AN36)+SUM(AP36)+SUM(AQ36)</f>
        <v>0</v>
      </c>
      <c r="AS36" s="49" t="str">
        <f>SADZBA_POISTNE_KH(B36,C36,D36,S36,0)&amp;PU1_KH(R36,P36,Q36,AG36,U36,AF36,0)&amp;DP_KH(D36,L36,AK36,AM36,AO36,AQ36,0)</f>
        <v/>
      </c>
    </row>
    <row r="37" spans="1:45" s="30" customFormat="1" ht="35.1" customHeight="1" x14ac:dyDescent="0.25">
      <c r="A37" s="31">
        <f t="shared" si="10"/>
        <v>24</v>
      </c>
      <c r="B37" s="32"/>
      <c r="C37" s="32"/>
      <c r="D37" s="32"/>
      <c r="E37" s="33"/>
      <c r="F37" s="33"/>
      <c r="G37" s="34"/>
      <c r="H37" s="33"/>
      <c r="I37" s="33"/>
      <c r="J37" s="33"/>
      <c r="K37" s="33"/>
      <c r="L37" s="32"/>
      <c r="M37" s="33"/>
      <c r="N37" s="33"/>
      <c r="O37" s="33"/>
      <c r="P37" s="50"/>
      <c r="Q37" s="72"/>
      <c r="R37" s="65" t="str">
        <f t="shared" si="0"/>
        <v/>
      </c>
      <c r="S37" s="32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4"/>
      <c r="AG37" s="54" t="str" cm="1">
        <f t="array" ref="AG37">IF(AND(ISNUMBER(R37),ISNUMBER(P37)),SADZBA_POISTNE(B37,C37,D37,S37,P37,OBJEMOVA_ZLAVA+OBCHODNA_ZLAVA,2),"")</f>
        <v/>
      </c>
      <c r="AH37" s="54" t="str">
        <f t="shared" ref="AH37" si="61">IF(AG37="","",ROUND(AG37*(1-OBJEMOVA_ZLAVA),0))</f>
        <v/>
      </c>
      <c r="AI37" s="86" t="str">
        <f t="shared" si="2"/>
        <v/>
      </c>
      <c r="AJ37" s="95" t="str" cm="1">
        <f t="array" ref="AJ37">IF(AG37="","",SADZBA_POISTNE(B37,C37,D37,S37,P37,OBJEMOVA_ZLAVA+OBCHODNA_ZLAVA,3))</f>
        <v/>
      </c>
      <c r="AK37" s="33"/>
      <c r="AL37" s="54" t="str">
        <f t="shared" ref="AL37" si="62">IF(OR(L37="",AK37="",D37=""),"",L37*VLOOKUP(AK37,S_DP_URAZ_BALIK,2,FALSE)*VLOOKUP(D37,S_URAZ_VOZIDLO,2,FALSE))</f>
        <v/>
      </c>
      <c r="AM37" s="33"/>
      <c r="AN37" s="54" t="str">
        <f t="shared" ref="AN37" si="63">IF(AM37="","",(VLOOKUP(AM37,S_DP_BATOZINA,3,FALSE)))</f>
        <v/>
      </c>
      <c r="AO37" s="33"/>
      <c r="AP37" s="54" t="str">
        <f t="shared" ref="AP37" si="64">IF(AO37="","",VLOOKUP(AO37,S_DP_SKLO,2,FALSE))</f>
        <v/>
      </c>
      <c r="AQ37" s="56"/>
      <c r="AR37" s="95">
        <f t="shared" ref="AR37" si="65">SUM(AJ37)+SUM(AL37)+SUM(AN37)+SUM(AP37)+SUM(AQ37)</f>
        <v>0</v>
      </c>
      <c r="AS37" s="49" t="str">
        <f>SADZBA_POISTNE_KH(B37,C37,D37,S37,0)&amp;PU1_KH(R37,P37,Q37,AG37,U37,AF37,0)&amp;DP_KH(D37,L37,AK37,AM37,AO37,AQ37,0)</f>
        <v/>
      </c>
    </row>
    <row r="38" spans="1:45" s="30" customFormat="1" ht="35.1" customHeight="1" x14ac:dyDescent="0.25">
      <c r="A38" s="31">
        <f t="shared" si="10"/>
        <v>25</v>
      </c>
      <c r="B38" s="32"/>
      <c r="C38" s="32"/>
      <c r="D38" s="32"/>
      <c r="E38" s="33"/>
      <c r="F38" s="33"/>
      <c r="G38" s="34"/>
      <c r="H38" s="33"/>
      <c r="I38" s="33"/>
      <c r="J38" s="33"/>
      <c r="K38" s="33"/>
      <c r="L38" s="32"/>
      <c r="M38" s="33"/>
      <c r="N38" s="33"/>
      <c r="O38" s="33"/>
      <c r="P38" s="50"/>
      <c r="Q38" s="72"/>
      <c r="R38" s="65" t="str">
        <f t="shared" si="0"/>
        <v/>
      </c>
      <c r="S38" s="32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4"/>
      <c r="AG38" s="54" t="str" cm="1">
        <f t="array" ref="AG38">IF(AND(ISNUMBER(R38),ISNUMBER(P38)),SADZBA_POISTNE(B38,C38,D38,S38,P38,OBJEMOVA_ZLAVA+OBCHODNA_ZLAVA,2),"")</f>
        <v/>
      </c>
      <c r="AH38" s="54" t="str">
        <f t="shared" ref="AH38" si="66">IF(AG38="","",ROUND(AG38*(1-OBJEMOVA_ZLAVA),0))</f>
        <v/>
      </c>
      <c r="AI38" s="86" t="str">
        <f t="shared" si="2"/>
        <v/>
      </c>
      <c r="AJ38" s="95" t="str" cm="1">
        <f t="array" ref="AJ38">IF(AG38="","",SADZBA_POISTNE(B38,C38,D38,S38,P38,OBJEMOVA_ZLAVA+OBCHODNA_ZLAVA,3))</f>
        <v/>
      </c>
      <c r="AK38" s="33"/>
      <c r="AL38" s="54" t="str">
        <f t="shared" ref="AL38" si="67">IF(OR(L38="",AK38="",D38=""),"",L38*VLOOKUP(AK38,S_DP_URAZ_BALIK,2,FALSE)*VLOOKUP(D38,S_URAZ_VOZIDLO,2,FALSE))</f>
        <v/>
      </c>
      <c r="AM38" s="33"/>
      <c r="AN38" s="54" t="str">
        <f t="shared" ref="AN38" si="68">IF(AM38="","",(VLOOKUP(AM38,S_DP_BATOZINA,3,FALSE)))</f>
        <v/>
      </c>
      <c r="AO38" s="33"/>
      <c r="AP38" s="54" t="str">
        <f t="shared" ref="AP38" si="69">IF(AO38="","",VLOOKUP(AO38,S_DP_SKLO,2,FALSE))</f>
        <v/>
      </c>
      <c r="AQ38" s="56"/>
      <c r="AR38" s="95">
        <f t="shared" ref="AR38" si="70">SUM(AJ38)+SUM(AL38)+SUM(AN38)+SUM(AP38)+SUM(AQ38)</f>
        <v>0</v>
      </c>
      <c r="AS38" s="49" t="str">
        <f>SADZBA_POISTNE_KH(B38,C38,D38,S38,0)&amp;PU1_KH(R38,P38,Q38,AG38,U38,AF38,0)&amp;DP_KH(D38,L38,AK38,AM38,AO38,AQ38,0)</f>
        <v/>
      </c>
    </row>
    <row r="39" spans="1:45" s="30" customFormat="1" ht="35.1" customHeight="1" x14ac:dyDescent="0.25">
      <c r="A39" s="31">
        <f t="shared" si="10"/>
        <v>26</v>
      </c>
      <c r="B39" s="32"/>
      <c r="C39" s="32"/>
      <c r="D39" s="32"/>
      <c r="E39" s="33"/>
      <c r="F39" s="33"/>
      <c r="G39" s="34"/>
      <c r="H39" s="33"/>
      <c r="I39" s="33"/>
      <c r="J39" s="33"/>
      <c r="K39" s="33"/>
      <c r="L39" s="32"/>
      <c r="M39" s="33"/>
      <c r="N39" s="33"/>
      <c r="O39" s="33"/>
      <c r="P39" s="50"/>
      <c r="Q39" s="72"/>
      <c r="R39" s="65" t="str">
        <f t="shared" si="0"/>
        <v/>
      </c>
      <c r="S39" s="32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4"/>
      <c r="AG39" s="54" t="str" cm="1">
        <f t="array" ref="AG39">IF(AND(ISNUMBER(R39),ISNUMBER(P39)),SADZBA_POISTNE(B39,C39,D39,S39,P39,OBJEMOVA_ZLAVA+OBCHODNA_ZLAVA,2),"")</f>
        <v/>
      </c>
      <c r="AH39" s="54" t="str">
        <f t="shared" ref="AH39" si="71">IF(AG39="","",ROUND(AG39*(1-OBJEMOVA_ZLAVA),0))</f>
        <v/>
      </c>
      <c r="AI39" s="86" t="str">
        <f t="shared" si="2"/>
        <v/>
      </c>
      <c r="AJ39" s="95" t="str" cm="1">
        <f t="array" ref="AJ39">IF(AG39="","",SADZBA_POISTNE(B39,C39,D39,S39,P39,OBJEMOVA_ZLAVA+OBCHODNA_ZLAVA,3))</f>
        <v/>
      </c>
      <c r="AK39" s="33"/>
      <c r="AL39" s="54" t="str">
        <f t="shared" ref="AL39" si="72">IF(OR(L39="",AK39="",D39=""),"",L39*VLOOKUP(AK39,S_DP_URAZ_BALIK,2,FALSE)*VLOOKUP(D39,S_URAZ_VOZIDLO,2,FALSE))</f>
        <v/>
      </c>
      <c r="AM39" s="33"/>
      <c r="AN39" s="54" t="str">
        <f t="shared" ref="AN39" si="73">IF(AM39="","",(VLOOKUP(AM39,S_DP_BATOZINA,3,FALSE)))</f>
        <v/>
      </c>
      <c r="AO39" s="33"/>
      <c r="AP39" s="54" t="str">
        <f t="shared" ref="AP39" si="74">IF(AO39="","",VLOOKUP(AO39,S_DP_SKLO,2,FALSE))</f>
        <v/>
      </c>
      <c r="AQ39" s="56"/>
      <c r="AR39" s="95">
        <f t="shared" ref="AR39" si="75">SUM(AJ39)+SUM(AL39)+SUM(AN39)+SUM(AP39)+SUM(AQ39)</f>
        <v>0</v>
      </c>
      <c r="AS39" s="49" t="str">
        <f>SADZBA_POISTNE_KH(B39,C39,D39,S39,0)&amp;PU1_KH(R39,P39,Q39,AG39,U39,AF39,0)&amp;DP_KH(D39,L39,AK39,AM39,AO39,AQ39,0)</f>
        <v/>
      </c>
    </row>
    <row r="40" spans="1:45" s="30" customFormat="1" ht="35.1" customHeight="1" x14ac:dyDescent="0.25">
      <c r="A40" s="31">
        <f t="shared" si="10"/>
        <v>27</v>
      </c>
      <c r="B40" s="32"/>
      <c r="C40" s="32"/>
      <c r="D40" s="32"/>
      <c r="E40" s="33"/>
      <c r="F40" s="33"/>
      <c r="G40" s="34"/>
      <c r="H40" s="33"/>
      <c r="I40" s="33"/>
      <c r="J40" s="33"/>
      <c r="K40" s="33"/>
      <c r="L40" s="32"/>
      <c r="M40" s="33"/>
      <c r="N40" s="33"/>
      <c r="O40" s="33"/>
      <c r="P40" s="50"/>
      <c r="Q40" s="72"/>
      <c r="R40" s="65" t="str">
        <f t="shared" si="0"/>
        <v/>
      </c>
      <c r="S40" s="32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4"/>
      <c r="AG40" s="54" t="str" cm="1">
        <f t="array" ref="AG40">IF(AND(ISNUMBER(R40),ISNUMBER(P40)),SADZBA_POISTNE(B40,C40,D40,S40,P40,OBJEMOVA_ZLAVA+OBCHODNA_ZLAVA,2),"")</f>
        <v/>
      </c>
      <c r="AH40" s="54" t="str">
        <f t="shared" ref="AH40" si="76">IF(AG40="","",ROUND(AG40*(1-OBJEMOVA_ZLAVA),0))</f>
        <v/>
      </c>
      <c r="AI40" s="86" t="str">
        <f t="shared" si="2"/>
        <v/>
      </c>
      <c r="AJ40" s="95" t="str" cm="1">
        <f t="array" ref="AJ40">IF(AG40="","",SADZBA_POISTNE(B40,C40,D40,S40,P40,OBJEMOVA_ZLAVA+OBCHODNA_ZLAVA,3))</f>
        <v/>
      </c>
      <c r="AK40" s="33"/>
      <c r="AL40" s="54" t="str">
        <f t="shared" ref="AL40" si="77">IF(OR(L40="",AK40="",D40=""),"",L40*VLOOKUP(AK40,S_DP_URAZ_BALIK,2,FALSE)*VLOOKUP(D40,S_URAZ_VOZIDLO,2,FALSE))</f>
        <v/>
      </c>
      <c r="AM40" s="33"/>
      <c r="AN40" s="54" t="str">
        <f t="shared" ref="AN40" si="78">IF(AM40="","",(VLOOKUP(AM40,S_DP_BATOZINA,3,FALSE)))</f>
        <v/>
      </c>
      <c r="AO40" s="33"/>
      <c r="AP40" s="54" t="str">
        <f t="shared" ref="AP40" si="79">IF(AO40="","",VLOOKUP(AO40,S_DP_SKLO,2,FALSE))</f>
        <v/>
      </c>
      <c r="AQ40" s="56"/>
      <c r="AR40" s="95">
        <f t="shared" ref="AR40" si="80">SUM(AJ40)+SUM(AL40)+SUM(AN40)+SUM(AP40)+SUM(AQ40)</f>
        <v>0</v>
      </c>
      <c r="AS40" s="49" t="str">
        <f>SADZBA_POISTNE_KH(B40,C40,D40,S40,0)&amp;PU1_KH(R40,P40,Q40,AG40,U40,AF40,0)&amp;DP_KH(D40,L40,AK40,AM40,AO40,AQ40,0)</f>
        <v/>
      </c>
    </row>
    <row r="41" spans="1:45" s="30" customFormat="1" ht="35.1" customHeight="1" x14ac:dyDescent="0.25">
      <c r="A41" s="31">
        <f t="shared" si="10"/>
        <v>28</v>
      </c>
      <c r="B41" s="32"/>
      <c r="C41" s="32"/>
      <c r="D41" s="32"/>
      <c r="E41" s="33"/>
      <c r="F41" s="33"/>
      <c r="G41" s="34"/>
      <c r="H41" s="33"/>
      <c r="I41" s="33"/>
      <c r="J41" s="33"/>
      <c r="K41" s="33"/>
      <c r="L41" s="32"/>
      <c r="M41" s="33"/>
      <c r="N41" s="33"/>
      <c r="O41" s="33"/>
      <c r="P41" s="50"/>
      <c r="Q41" s="72"/>
      <c r="R41" s="65" t="str">
        <f t="shared" si="0"/>
        <v/>
      </c>
      <c r="S41" s="32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4"/>
      <c r="AG41" s="54" t="str" cm="1">
        <f t="array" ref="AG41">IF(AND(ISNUMBER(R41),ISNUMBER(P41)),SADZBA_POISTNE(B41,C41,D41,S41,P41,OBJEMOVA_ZLAVA+OBCHODNA_ZLAVA,2),"")</f>
        <v/>
      </c>
      <c r="AH41" s="54" t="str">
        <f t="shared" ref="AH41" si="81">IF(AG41="","",ROUND(AG41*(1-OBJEMOVA_ZLAVA),0))</f>
        <v/>
      </c>
      <c r="AI41" s="86" t="str">
        <f t="shared" si="2"/>
        <v/>
      </c>
      <c r="AJ41" s="95" t="str" cm="1">
        <f t="array" ref="AJ41">IF(AG41="","",SADZBA_POISTNE(B41,C41,D41,S41,P41,OBJEMOVA_ZLAVA+OBCHODNA_ZLAVA,3))</f>
        <v/>
      </c>
      <c r="AK41" s="33"/>
      <c r="AL41" s="54" t="str">
        <f t="shared" ref="AL41" si="82">IF(OR(L41="",AK41="",D41=""),"",L41*VLOOKUP(AK41,S_DP_URAZ_BALIK,2,FALSE)*VLOOKUP(D41,S_URAZ_VOZIDLO,2,FALSE))</f>
        <v/>
      </c>
      <c r="AM41" s="33"/>
      <c r="AN41" s="54" t="str">
        <f t="shared" ref="AN41" si="83">IF(AM41="","",(VLOOKUP(AM41,S_DP_BATOZINA,3,FALSE)))</f>
        <v/>
      </c>
      <c r="AO41" s="33"/>
      <c r="AP41" s="54" t="str">
        <f t="shared" ref="AP41" si="84">IF(AO41="","",VLOOKUP(AO41,S_DP_SKLO,2,FALSE))</f>
        <v/>
      </c>
      <c r="AQ41" s="56"/>
      <c r="AR41" s="95">
        <f t="shared" ref="AR41" si="85">SUM(AJ41)+SUM(AL41)+SUM(AN41)+SUM(AP41)+SUM(AQ41)</f>
        <v>0</v>
      </c>
      <c r="AS41" s="49" t="str">
        <f>SADZBA_POISTNE_KH(B41,C41,D41,S41,0)&amp;PU1_KH(R41,P41,Q41,AG41,U41,AF41,0)&amp;DP_KH(D41,L41,AK41,AM41,AO41,AQ41,0)</f>
        <v/>
      </c>
    </row>
    <row r="42" spans="1:45" s="30" customFormat="1" ht="35.1" customHeight="1" x14ac:dyDescent="0.25">
      <c r="A42" s="31">
        <f t="shared" si="10"/>
        <v>29</v>
      </c>
      <c r="B42" s="32"/>
      <c r="C42" s="32"/>
      <c r="D42" s="32"/>
      <c r="E42" s="33"/>
      <c r="F42" s="33"/>
      <c r="G42" s="34"/>
      <c r="H42" s="33"/>
      <c r="I42" s="33"/>
      <c r="J42" s="33"/>
      <c r="K42" s="33"/>
      <c r="L42" s="32"/>
      <c r="M42" s="33"/>
      <c r="N42" s="33"/>
      <c r="O42" s="33"/>
      <c r="P42" s="50"/>
      <c r="Q42" s="72"/>
      <c r="R42" s="65" t="str">
        <f t="shared" si="0"/>
        <v/>
      </c>
      <c r="S42" s="32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4"/>
      <c r="AG42" s="54" t="str" cm="1">
        <f t="array" ref="AG42">IF(AND(ISNUMBER(R42),ISNUMBER(P42)),SADZBA_POISTNE(B42,C42,D42,S42,P42,OBJEMOVA_ZLAVA+OBCHODNA_ZLAVA,2),"")</f>
        <v/>
      </c>
      <c r="AH42" s="54" t="str">
        <f t="shared" ref="AH42" si="86">IF(AG42="","",ROUND(AG42*(1-OBJEMOVA_ZLAVA),0))</f>
        <v/>
      </c>
      <c r="AI42" s="86" t="str">
        <f t="shared" si="2"/>
        <v/>
      </c>
      <c r="AJ42" s="95" t="str" cm="1">
        <f t="array" ref="AJ42">IF(AG42="","",SADZBA_POISTNE(B42,C42,D42,S42,P42,OBJEMOVA_ZLAVA+OBCHODNA_ZLAVA,3))</f>
        <v/>
      </c>
      <c r="AK42" s="33"/>
      <c r="AL42" s="54" t="str">
        <f t="shared" ref="AL42" si="87">IF(OR(L42="",AK42="",D42=""),"",L42*VLOOKUP(AK42,S_DP_URAZ_BALIK,2,FALSE)*VLOOKUP(D42,S_URAZ_VOZIDLO,2,FALSE))</f>
        <v/>
      </c>
      <c r="AM42" s="33"/>
      <c r="AN42" s="54" t="str">
        <f t="shared" ref="AN42" si="88">IF(AM42="","",(VLOOKUP(AM42,S_DP_BATOZINA,3,FALSE)))</f>
        <v/>
      </c>
      <c r="AO42" s="33"/>
      <c r="AP42" s="54" t="str">
        <f t="shared" ref="AP42" si="89">IF(AO42="","",VLOOKUP(AO42,S_DP_SKLO,2,FALSE))</f>
        <v/>
      </c>
      <c r="AQ42" s="56"/>
      <c r="AR42" s="95">
        <f t="shared" ref="AR42" si="90">SUM(AJ42)+SUM(AL42)+SUM(AN42)+SUM(AP42)+SUM(AQ42)</f>
        <v>0</v>
      </c>
      <c r="AS42" s="49" t="str">
        <f>SADZBA_POISTNE_KH(B42,C42,D42,S42,0)&amp;PU1_KH(R42,P42,Q42,AG42,U42,AF42,0)&amp;DP_KH(D42,L42,AK42,AM42,AO42,AQ42,0)</f>
        <v/>
      </c>
    </row>
    <row r="43" spans="1:45" s="30" customFormat="1" ht="35.1" customHeight="1" x14ac:dyDescent="0.25">
      <c r="A43" s="31">
        <f t="shared" si="10"/>
        <v>30</v>
      </c>
      <c r="B43" s="32"/>
      <c r="C43" s="32"/>
      <c r="D43" s="32"/>
      <c r="E43" s="33"/>
      <c r="F43" s="33"/>
      <c r="G43" s="34"/>
      <c r="H43" s="33"/>
      <c r="I43" s="33"/>
      <c r="J43" s="33"/>
      <c r="K43" s="33"/>
      <c r="L43" s="32"/>
      <c r="M43" s="33"/>
      <c r="N43" s="33"/>
      <c r="O43" s="33"/>
      <c r="P43" s="50"/>
      <c r="Q43" s="72"/>
      <c r="R43" s="65" t="str">
        <f t="shared" si="0"/>
        <v/>
      </c>
      <c r="S43" s="32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4"/>
      <c r="AG43" s="54" t="str" cm="1">
        <f t="array" ref="AG43">IF(AND(ISNUMBER(R43),ISNUMBER(P43)),SADZBA_POISTNE(B43,C43,D43,S43,P43,OBJEMOVA_ZLAVA+OBCHODNA_ZLAVA,2),"")</f>
        <v/>
      </c>
      <c r="AH43" s="54" t="str">
        <f t="shared" ref="AH43" si="91">IF(AG43="","",ROUND(AG43*(1-OBJEMOVA_ZLAVA),0))</f>
        <v/>
      </c>
      <c r="AI43" s="86" t="str">
        <f t="shared" si="2"/>
        <v/>
      </c>
      <c r="AJ43" s="95" t="str" cm="1">
        <f t="array" ref="AJ43">IF(AG43="","",SADZBA_POISTNE(B43,C43,D43,S43,P43,OBJEMOVA_ZLAVA+OBCHODNA_ZLAVA,3))</f>
        <v/>
      </c>
      <c r="AK43" s="33"/>
      <c r="AL43" s="54" t="str">
        <f t="shared" ref="AL43" si="92">IF(OR(L43="",AK43="",D43=""),"",L43*VLOOKUP(AK43,S_DP_URAZ_BALIK,2,FALSE)*VLOOKUP(D43,S_URAZ_VOZIDLO,2,FALSE))</f>
        <v/>
      </c>
      <c r="AM43" s="33"/>
      <c r="AN43" s="54" t="str">
        <f t="shared" ref="AN43" si="93">IF(AM43="","",(VLOOKUP(AM43,S_DP_BATOZINA,3,FALSE)))</f>
        <v/>
      </c>
      <c r="AO43" s="33"/>
      <c r="AP43" s="54" t="str">
        <f t="shared" ref="AP43" si="94">IF(AO43="","",VLOOKUP(AO43,S_DP_SKLO,2,FALSE))</f>
        <v/>
      </c>
      <c r="AQ43" s="56"/>
      <c r="AR43" s="95">
        <f t="shared" ref="AR43" si="95">SUM(AJ43)+SUM(AL43)+SUM(AN43)+SUM(AP43)+SUM(AQ43)</f>
        <v>0</v>
      </c>
      <c r="AS43" s="49" t="str">
        <f>SADZBA_POISTNE_KH(B43,C43,D43,S43,0)&amp;PU1_KH(R43,P43,Q43,AG43,U43,AF43,0)&amp;DP_KH(D43,L43,AK43,AM43,AO43,AQ43,0)</f>
        <v/>
      </c>
    </row>
    <row r="44" spans="1:45" s="30" customFormat="1" ht="35.1" customHeight="1" x14ac:dyDescent="0.25">
      <c r="A44" s="31">
        <f t="shared" si="10"/>
        <v>31</v>
      </c>
      <c r="B44" s="32"/>
      <c r="C44" s="32"/>
      <c r="D44" s="32"/>
      <c r="E44" s="33"/>
      <c r="F44" s="33"/>
      <c r="G44" s="34"/>
      <c r="H44" s="33"/>
      <c r="I44" s="33"/>
      <c r="J44" s="33"/>
      <c r="K44" s="33"/>
      <c r="L44" s="32"/>
      <c r="M44" s="33"/>
      <c r="N44" s="33"/>
      <c r="O44" s="33"/>
      <c r="P44" s="50"/>
      <c r="Q44" s="72"/>
      <c r="R44" s="65" t="str">
        <f t="shared" si="0"/>
        <v/>
      </c>
      <c r="S44" s="32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4"/>
      <c r="AG44" s="54" t="str" cm="1">
        <f t="array" ref="AG44">IF(AND(ISNUMBER(R44),ISNUMBER(P44)),SADZBA_POISTNE(B44,C44,D44,S44,P44,OBJEMOVA_ZLAVA+OBCHODNA_ZLAVA,2),"")</f>
        <v/>
      </c>
      <c r="AH44" s="54" t="str">
        <f t="shared" ref="AH44" si="96">IF(AG44="","",ROUND(AG44*(1-OBJEMOVA_ZLAVA),0))</f>
        <v/>
      </c>
      <c r="AI44" s="86" t="str">
        <f t="shared" si="2"/>
        <v/>
      </c>
      <c r="AJ44" s="95" t="str" cm="1">
        <f t="array" ref="AJ44">IF(AG44="","",SADZBA_POISTNE(B44,C44,D44,S44,P44,OBJEMOVA_ZLAVA+OBCHODNA_ZLAVA,3))</f>
        <v/>
      </c>
      <c r="AK44" s="33"/>
      <c r="AL44" s="54" t="str">
        <f t="shared" ref="AL44" si="97">IF(OR(L44="",AK44="",D44=""),"",L44*VLOOKUP(AK44,S_DP_URAZ_BALIK,2,FALSE)*VLOOKUP(D44,S_URAZ_VOZIDLO,2,FALSE))</f>
        <v/>
      </c>
      <c r="AM44" s="33"/>
      <c r="AN44" s="54" t="str">
        <f t="shared" ref="AN44" si="98">IF(AM44="","",(VLOOKUP(AM44,S_DP_BATOZINA,3,FALSE)))</f>
        <v/>
      </c>
      <c r="AO44" s="33"/>
      <c r="AP44" s="54" t="str">
        <f t="shared" ref="AP44" si="99">IF(AO44="","",VLOOKUP(AO44,S_DP_SKLO,2,FALSE))</f>
        <v/>
      </c>
      <c r="AQ44" s="56"/>
      <c r="AR44" s="95">
        <f t="shared" ref="AR44" si="100">SUM(AJ44)+SUM(AL44)+SUM(AN44)+SUM(AP44)+SUM(AQ44)</f>
        <v>0</v>
      </c>
      <c r="AS44" s="49" t="str">
        <f>SADZBA_POISTNE_KH(B44,C44,D44,S44,0)&amp;PU1_KH(R44,P44,Q44,AG44,U44,AF44,0)&amp;DP_KH(D44,L44,AK44,AM44,AO44,AQ44,0)</f>
        <v/>
      </c>
    </row>
    <row r="45" spans="1:45" s="30" customFormat="1" ht="35.1" customHeight="1" x14ac:dyDescent="0.25">
      <c r="A45" s="31">
        <f t="shared" si="10"/>
        <v>32</v>
      </c>
      <c r="B45" s="32"/>
      <c r="C45" s="32"/>
      <c r="D45" s="32"/>
      <c r="E45" s="33"/>
      <c r="F45" s="33"/>
      <c r="G45" s="34"/>
      <c r="H45" s="33"/>
      <c r="I45" s="33"/>
      <c r="J45" s="33"/>
      <c r="K45" s="33"/>
      <c r="L45" s="32"/>
      <c r="M45" s="33"/>
      <c r="N45" s="33"/>
      <c r="O45" s="33"/>
      <c r="P45" s="50"/>
      <c r="Q45" s="72"/>
      <c r="R45" s="65" t="str">
        <f t="shared" si="0"/>
        <v/>
      </c>
      <c r="S45" s="32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4"/>
      <c r="AG45" s="54" t="str" cm="1">
        <f t="array" ref="AG45">IF(AND(ISNUMBER(R45),ISNUMBER(P45)),SADZBA_POISTNE(B45,C45,D45,S45,P45,OBJEMOVA_ZLAVA+OBCHODNA_ZLAVA,2),"")</f>
        <v/>
      </c>
      <c r="AH45" s="54" t="str">
        <f t="shared" ref="AH45" si="101">IF(AG45="","",ROUND(AG45*(1-OBJEMOVA_ZLAVA),0))</f>
        <v/>
      </c>
      <c r="AI45" s="86" t="str">
        <f t="shared" si="2"/>
        <v/>
      </c>
      <c r="AJ45" s="95" t="str" cm="1">
        <f t="array" ref="AJ45">IF(AG45="","",SADZBA_POISTNE(B45,C45,D45,S45,P45,OBJEMOVA_ZLAVA+OBCHODNA_ZLAVA,3))</f>
        <v/>
      </c>
      <c r="AK45" s="33"/>
      <c r="AL45" s="54" t="str">
        <f t="shared" ref="AL45" si="102">IF(OR(L45="",AK45="",D45=""),"",L45*VLOOKUP(AK45,S_DP_URAZ_BALIK,2,FALSE)*VLOOKUP(D45,S_URAZ_VOZIDLO,2,FALSE))</f>
        <v/>
      </c>
      <c r="AM45" s="33"/>
      <c r="AN45" s="54" t="str">
        <f t="shared" ref="AN45" si="103">IF(AM45="","",(VLOOKUP(AM45,S_DP_BATOZINA,3,FALSE)))</f>
        <v/>
      </c>
      <c r="AO45" s="33"/>
      <c r="AP45" s="54" t="str">
        <f t="shared" ref="AP45" si="104">IF(AO45="","",VLOOKUP(AO45,S_DP_SKLO,2,FALSE))</f>
        <v/>
      </c>
      <c r="AQ45" s="56"/>
      <c r="AR45" s="95">
        <f t="shared" ref="AR45" si="105">SUM(AJ45)+SUM(AL45)+SUM(AN45)+SUM(AP45)+SUM(AQ45)</f>
        <v>0</v>
      </c>
      <c r="AS45" s="49" t="str">
        <f>SADZBA_POISTNE_KH(B45,C45,D45,S45,0)&amp;PU1_KH(R45,P45,Q45,AG45,U45,AF45,0)&amp;DP_KH(D45,L45,AK45,AM45,AO45,AQ45,0)</f>
        <v/>
      </c>
    </row>
    <row r="46" spans="1:45" s="30" customFormat="1" ht="35.1" customHeight="1" x14ac:dyDescent="0.25">
      <c r="A46" s="31">
        <f t="shared" si="10"/>
        <v>33</v>
      </c>
      <c r="B46" s="32"/>
      <c r="C46" s="32"/>
      <c r="D46" s="32"/>
      <c r="E46" s="33"/>
      <c r="F46" s="33"/>
      <c r="G46" s="34"/>
      <c r="H46" s="33"/>
      <c r="I46" s="33"/>
      <c r="J46" s="33"/>
      <c r="K46" s="33"/>
      <c r="L46" s="32"/>
      <c r="M46" s="33"/>
      <c r="N46" s="33"/>
      <c r="O46" s="33"/>
      <c r="P46" s="50"/>
      <c r="Q46" s="72"/>
      <c r="R46" s="65" t="str">
        <f t="shared" ref="R46:R77" si="106">SADZBA_POISTNE(B46,C46,D46,S46,P46,OBJEMOVA_ZLAVA+OBCHODNA_ZLAVA,1)</f>
        <v/>
      </c>
      <c r="S46" s="32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4"/>
      <c r="AG46" s="54" t="str" cm="1">
        <f t="array" ref="AG46">IF(AND(ISNUMBER(R46),ISNUMBER(P46)),SADZBA_POISTNE(B46,C46,D46,S46,P46,OBJEMOVA_ZLAVA+OBCHODNA_ZLAVA,2),"")</f>
        <v/>
      </c>
      <c r="AH46" s="54" t="str">
        <f t="shared" ref="AH46" si="107">IF(AG46="","",ROUND(AG46*(1-OBJEMOVA_ZLAVA),0))</f>
        <v/>
      </c>
      <c r="AI46" s="86" t="str">
        <f t="shared" ref="AI46:AI77" si="108">IF(AG46="","",OBJEMOVA_ZLAVA+OBCHODNA_ZLAVA)</f>
        <v/>
      </c>
      <c r="AJ46" s="95" t="str" cm="1">
        <f t="array" ref="AJ46">IF(AG46="","",SADZBA_POISTNE(B46,C46,D46,S46,P46,OBJEMOVA_ZLAVA+OBCHODNA_ZLAVA,3))</f>
        <v/>
      </c>
      <c r="AK46" s="33"/>
      <c r="AL46" s="54" t="str">
        <f t="shared" ref="AL46" si="109">IF(OR(L46="",AK46="",D46=""),"",L46*VLOOKUP(AK46,S_DP_URAZ_BALIK,2,FALSE)*VLOOKUP(D46,S_URAZ_VOZIDLO,2,FALSE))</f>
        <v/>
      </c>
      <c r="AM46" s="33"/>
      <c r="AN46" s="54" t="str">
        <f t="shared" ref="AN46" si="110">IF(AM46="","",(VLOOKUP(AM46,S_DP_BATOZINA,3,FALSE)))</f>
        <v/>
      </c>
      <c r="AO46" s="33"/>
      <c r="AP46" s="54" t="str">
        <f t="shared" ref="AP46" si="111">IF(AO46="","",VLOOKUP(AO46,S_DP_SKLO,2,FALSE))</f>
        <v/>
      </c>
      <c r="AQ46" s="56"/>
      <c r="AR46" s="95">
        <f t="shared" ref="AR46" si="112">SUM(AJ46)+SUM(AL46)+SUM(AN46)+SUM(AP46)+SUM(AQ46)</f>
        <v>0</v>
      </c>
      <c r="AS46" s="49" t="str">
        <f>SADZBA_POISTNE_KH(B46,C46,D46,S46,0)&amp;PU1_KH(R46,P46,Q46,AG46,U46,AF46,0)&amp;DP_KH(D46,L46,AK46,AM46,AO46,AQ46,0)</f>
        <v/>
      </c>
    </row>
    <row r="47" spans="1:45" s="30" customFormat="1" ht="35.1" hidden="1" customHeight="1" x14ac:dyDescent="0.25">
      <c r="A47" s="31">
        <f t="shared" si="10"/>
        <v>34</v>
      </c>
      <c r="B47" s="32"/>
      <c r="C47" s="32"/>
      <c r="D47" s="32"/>
      <c r="E47" s="33"/>
      <c r="F47" s="33"/>
      <c r="G47" s="34"/>
      <c r="H47" s="33"/>
      <c r="I47" s="33"/>
      <c r="J47" s="33"/>
      <c r="K47" s="33"/>
      <c r="L47" s="32"/>
      <c r="M47" s="33"/>
      <c r="N47" s="33"/>
      <c r="O47" s="33"/>
      <c r="P47" s="50"/>
      <c r="Q47" s="72"/>
      <c r="R47" s="65" t="str">
        <f t="shared" si="106"/>
        <v/>
      </c>
      <c r="S47" s="32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4"/>
      <c r="AG47" s="54" t="str" cm="1">
        <f t="array" ref="AG47">IF(AND(ISNUMBER(R47),ISNUMBER(P47)),SADZBA_POISTNE(B47,C47,D47,S47,P47,OBJEMOVA_ZLAVA+OBCHODNA_ZLAVA,2),"")</f>
        <v/>
      </c>
      <c r="AH47" s="54" t="str">
        <f t="shared" ref="AH47" si="113">IF(AG47="","",ROUND(AG47*(1-OBJEMOVA_ZLAVA),0))</f>
        <v/>
      </c>
      <c r="AI47" s="86" t="str">
        <f t="shared" si="108"/>
        <v/>
      </c>
      <c r="AJ47" s="95" t="str" cm="1">
        <f t="array" ref="AJ47">IF(AG47="","",SADZBA_POISTNE(B47,C47,D47,S47,P47,OBJEMOVA_ZLAVA+OBCHODNA_ZLAVA,3))</f>
        <v/>
      </c>
      <c r="AK47" s="33"/>
      <c r="AL47" s="54" t="str">
        <f t="shared" ref="AL47" si="114">IF(OR(L47="",AK47="",D47=""),"",L47*VLOOKUP(AK47,S_DP_URAZ_BALIK,2,FALSE)*VLOOKUP(D47,S_URAZ_VOZIDLO,2,FALSE))</f>
        <v/>
      </c>
      <c r="AM47" s="33"/>
      <c r="AN47" s="54" t="str">
        <f t="shared" ref="AN47" si="115">IF(AM47="","",(VLOOKUP(AM47,S_DP_BATOZINA,3,FALSE)))</f>
        <v/>
      </c>
      <c r="AO47" s="33"/>
      <c r="AP47" s="54" t="str">
        <f t="shared" ref="AP47" si="116">IF(AO47="","",VLOOKUP(AO47,S_DP_SKLO,2,FALSE))</f>
        <v/>
      </c>
      <c r="AQ47" s="56"/>
      <c r="AR47" s="95">
        <f t="shared" ref="AR47" si="117">SUM(AJ47)+SUM(AL47)+SUM(AN47)+SUM(AP47)+SUM(AQ47)</f>
        <v>0</v>
      </c>
      <c r="AS47" s="49" t="str">
        <f>SADZBA_POISTNE_KH(B47,C47,D47,S47,0)&amp;PU1_KH(R47,P47,Q47,AG47,U47,AF47,0)&amp;DP_KH(D47,L47,AK47,AM47,AO47,AQ47,0)</f>
        <v/>
      </c>
    </row>
    <row r="48" spans="1:45" s="30" customFormat="1" ht="35.1" hidden="1" customHeight="1" x14ac:dyDescent="0.25">
      <c r="A48" s="31">
        <f t="shared" si="10"/>
        <v>35</v>
      </c>
      <c r="B48" s="32"/>
      <c r="C48" s="32"/>
      <c r="D48" s="32"/>
      <c r="E48" s="33"/>
      <c r="F48" s="33"/>
      <c r="G48" s="34"/>
      <c r="H48" s="33"/>
      <c r="I48" s="33"/>
      <c r="J48" s="33"/>
      <c r="K48" s="33"/>
      <c r="L48" s="32"/>
      <c r="M48" s="33"/>
      <c r="N48" s="33"/>
      <c r="O48" s="33"/>
      <c r="P48" s="50"/>
      <c r="Q48" s="72"/>
      <c r="R48" s="65" t="str">
        <f t="shared" si="106"/>
        <v/>
      </c>
      <c r="S48" s="32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4"/>
      <c r="AG48" s="54" t="str" cm="1">
        <f t="array" ref="AG48">IF(AND(ISNUMBER(R48),ISNUMBER(P48)),SADZBA_POISTNE(B48,C48,D48,S48,P48,OBJEMOVA_ZLAVA+OBCHODNA_ZLAVA,2),"")</f>
        <v/>
      </c>
      <c r="AH48" s="54" t="str">
        <f t="shared" ref="AH48" si="118">IF(AG48="","",ROUND(AG48*(1-OBJEMOVA_ZLAVA),0))</f>
        <v/>
      </c>
      <c r="AI48" s="86" t="str">
        <f t="shared" si="108"/>
        <v/>
      </c>
      <c r="AJ48" s="95" t="str" cm="1">
        <f t="array" ref="AJ48">IF(AG48="","",SADZBA_POISTNE(B48,C48,D48,S48,P48,OBJEMOVA_ZLAVA+OBCHODNA_ZLAVA,3))</f>
        <v/>
      </c>
      <c r="AK48" s="33"/>
      <c r="AL48" s="54" t="str">
        <f t="shared" ref="AL48" si="119">IF(OR(L48="",AK48="",D48=""),"",L48*VLOOKUP(AK48,S_DP_URAZ_BALIK,2,FALSE)*VLOOKUP(D48,S_URAZ_VOZIDLO,2,FALSE))</f>
        <v/>
      </c>
      <c r="AM48" s="33"/>
      <c r="AN48" s="54" t="str">
        <f t="shared" ref="AN48" si="120">IF(AM48="","",(VLOOKUP(AM48,S_DP_BATOZINA,3,FALSE)))</f>
        <v/>
      </c>
      <c r="AO48" s="33"/>
      <c r="AP48" s="54" t="str">
        <f t="shared" ref="AP48" si="121">IF(AO48="","",VLOOKUP(AO48,S_DP_SKLO,2,FALSE))</f>
        <v/>
      </c>
      <c r="AQ48" s="56"/>
      <c r="AR48" s="95">
        <f t="shared" ref="AR48" si="122">SUM(AJ48)+SUM(AL48)+SUM(AN48)+SUM(AP48)+SUM(AQ48)</f>
        <v>0</v>
      </c>
      <c r="AS48" s="49" t="str">
        <f>SADZBA_POISTNE_KH(B48,C48,D48,S48,0)&amp;PU1_KH(R48,P48,Q48,AG48,U48,AF48,0)&amp;DP_KH(D48,L48,AK48,AM48,AO48,AQ48,0)</f>
        <v/>
      </c>
    </row>
    <row r="49" spans="1:45" s="30" customFormat="1" ht="35.1" hidden="1" customHeight="1" x14ac:dyDescent="0.25">
      <c r="A49" s="31">
        <f t="shared" si="10"/>
        <v>36</v>
      </c>
      <c r="B49" s="32"/>
      <c r="C49" s="32"/>
      <c r="D49" s="32"/>
      <c r="E49" s="33"/>
      <c r="F49" s="33"/>
      <c r="G49" s="34"/>
      <c r="H49" s="33"/>
      <c r="I49" s="33"/>
      <c r="J49" s="33"/>
      <c r="K49" s="33"/>
      <c r="L49" s="32"/>
      <c r="M49" s="33"/>
      <c r="N49" s="33"/>
      <c r="O49" s="33"/>
      <c r="P49" s="50"/>
      <c r="Q49" s="72"/>
      <c r="R49" s="65" t="str">
        <f t="shared" si="106"/>
        <v/>
      </c>
      <c r="S49" s="32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4"/>
      <c r="AG49" s="54" t="str" cm="1">
        <f t="array" ref="AG49">IF(AND(ISNUMBER(R49),ISNUMBER(P49)),SADZBA_POISTNE(B49,C49,D49,S49,P49,OBJEMOVA_ZLAVA+OBCHODNA_ZLAVA,2),"")</f>
        <v/>
      </c>
      <c r="AH49" s="54" t="str">
        <f t="shared" ref="AH49" si="123">IF(AG49="","",ROUND(AG49*(1-OBJEMOVA_ZLAVA),0))</f>
        <v/>
      </c>
      <c r="AI49" s="86" t="str">
        <f t="shared" si="108"/>
        <v/>
      </c>
      <c r="AJ49" s="95" t="str" cm="1">
        <f t="array" ref="AJ49">IF(AG49="","",SADZBA_POISTNE(B49,C49,D49,S49,P49,OBJEMOVA_ZLAVA+OBCHODNA_ZLAVA,3))</f>
        <v/>
      </c>
      <c r="AK49" s="33"/>
      <c r="AL49" s="54" t="str">
        <f t="shared" ref="AL49" si="124">IF(OR(L49="",AK49="",D49=""),"",L49*VLOOKUP(AK49,S_DP_URAZ_BALIK,2,FALSE)*VLOOKUP(D49,S_URAZ_VOZIDLO,2,FALSE))</f>
        <v/>
      </c>
      <c r="AM49" s="33"/>
      <c r="AN49" s="54" t="str">
        <f t="shared" ref="AN49" si="125">IF(AM49="","",(VLOOKUP(AM49,S_DP_BATOZINA,3,FALSE)))</f>
        <v/>
      </c>
      <c r="AO49" s="33"/>
      <c r="AP49" s="54" t="str">
        <f t="shared" ref="AP49" si="126">IF(AO49="","",VLOOKUP(AO49,S_DP_SKLO,2,FALSE))</f>
        <v/>
      </c>
      <c r="AQ49" s="56"/>
      <c r="AR49" s="95">
        <f t="shared" ref="AR49" si="127">SUM(AJ49)+SUM(AL49)+SUM(AN49)+SUM(AP49)+SUM(AQ49)</f>
        <v>0</v>
      </c>
      <c r="AS49" s="49" t="str">
        <f>SADZBA_POISTNE_KH(B49,C49,D49,S49,0)&amp;PU1_KH(R49,P49,Q49,AG49,U49,AF49,0)&amp;DP_KH(D49,L49,AK49,AM49,AO49,AQ49,0)</f>
        <v/>
      </c>
    </row>
    <row r="50" spans="1:45" s="30" customFormat="1" ht="35.1" hidden="1" customHeight="1" x14ac:dyDescent="0.25">
      <c r="A50" s="31">
        <f t="shared" si="10"/>
        <v>37</v>
      </c>
      <c r="B50" s="32"/>
      <c r="C50" s="32"/>
      <c r="D50" s="32"/>
      <c r="E50" s="33"/>
      <c r="F50" s="33"/>
      <c r="G50" s="34"/>
      <c r="H50" s="33"/>
      <c r="I50" s="33"/>
      <c r="J50" s="33"/>
      <c r="K50" s="33"/>
      <c r="L50" s="32"/>
      <c r="M50" s="33"/>
      <c r="N50" s="33"/>
      <c r="O50" s="33"/>
      <c r="P50" s="50"/>
      <c r="Q50" s="72"/>
      <c r="R50" s="65" t="str">
        <f t="shared" si="106"/>
        <v/>
      </c>
      <c r="S50" s="32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4"/>
      <c r="AG50" s="54" t="str" cm="1">
        <f t="array" ref="AG50">IF(AND(ISNUMBER(R50),ISNUMBER(P50)),SADZBA_POISTNE(B50,C50,D50,S50,P50,OBJEMOVA_ZLAVA+OBCHODNA_ZLAVA,2),"")</f>
        <v/>
      </c>
      <c r="AH50" s="54" t="str">
        <f t="shared" ref="AH50" si="128">IF(AG50="","",ROUND(AG50*(1-OBJEMOVA_ZLAVA),0))</f>
        <v/>
      </c>
      <c r="AI50" s="86" t="str">
        <f t="shared" si="108"/>
        <v/>
      </c>
      <c r="AJ50" s="95" t="str" cm="1">
        <f t="array" ref="AJ50">IF(AG50="","",SADZBA_POISTNE(B50,C50,D50,S50,P50,OBJEMOVA_ZLAVA+OBCHODNA_ZLAVA,3))</f>
        <v/>
      </c>
      <c r="AK50" s="33"/>
      <c r="AL50" s="54" t="str">
        <f t="shared" ref="AL50" si="129">IF(OR(L50="",AK50="",D50=""),"",L50*VLOOKUP(AK50,S_DP_URAZ_BALIK,2,FALSE)*VLOOKUP(D50,S_URAZ_VOZIDLO,2,FALSE))</f>
        <v/>
      </c>
      <c r="AM50" s="33"/>
      <c r="AN50" s="54" t="str">
        <f t="shared" ref="AN50" si="130">IF(AM50="","",(VLOOKUP(AM50,S_DP_BATOZINA,3,FALSE)))</f>
        <v/>
      </c>
      <c r="AO50" s="33"/>
      <c r="AP50" s="54" t="str">
        <f t="shared" ref="AP50" si="131">IF(AO50="","",VLOOKUP(AO50,S_DP_SKLO,2,FALSE))</f>
        <v/>
      </c>
      <c r="AQ50" s="56"/>
      <c r="AR50" s="95">
        <f t="shared" ref="AR50" si="132">SUM(AJ50)+SUM(AL50)+SUM(AN50)+SUM(AP50)+SUM(AQ50)</f>
        <v>0</v>
      </c>
      <c r="AS50" s="49" t="str">
        <f>SADZBA_POISTNE_KH(B50,C50,D50,S50,0)&amp;PU1_KH(R50,P50,Q50,AG50,U50,AF50,0)&amp;DP_KH(D50,L50,AK50,AM50,AO50,AQ50,0)</f>
        <v/>
      </c>
    </row>
    <row r="51" spans="1:45" s="30" customFormat="1" ht="35.1" hidden="1" customHeight="1" x14ac:dyDescent="0.25">
      <c r="A51" s="31">
        <f t="shared" si="10"/>
        <v>38</v>
      </c>
      <c r="B51" s="32"/>
      <c r="C51" s="32"/>
      <c r="D51" s="32"/>
      <c r="E51" s="33"/>
      <c r="F51" s="33"/>
      <c r="G51" s="34"/>
      <c r="H51" s="33"/>
      <c r="I51" s="33"/>
      <c r="J51" s="33"/>
      <c r="K51" s="33"/>
      <c r="L51" s="32"/>
      <c r="M51" s="33"/>
      <c r="N51" s="33"/>
      <c r="O51" s="33"/>
      <c r="P51" s="50"/>
      <c r="Q51" s="72"/>
      <c r="R51" s="65" t="str">
        <f t="shared" si="106"/>
        <v/>
      </c>
      <c r="S51" s="32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4"/>
      <c r="AG51" s="54" t="str" cm="1">
        <f t="array" ref="AG51">IF(AND(ISNUMBER(R51),ISNUMBER(P51)),SADZBA_POISTNE(B51,C51,D51,S51,P51,OBJEMOVA_ZLAVA+OBCHODNA_ZLAVA,2),"")</f>
        <v/>
      </c>
      <c r="AH51" s="54" t="str">
        <f t="shared" ref="AH51" si="133">IF(AG51="","",ROUND(AG51*(1-OBJEMOVA_ZLAVA),0))</f>
        <v/>
      </c>
      <c r="AI51" s="86" t="str">
        <f t="shared" si="108"/>
        <v/>
      </c>
      <c r="AJ51" s="95" t="str" cm="1">
        <f t="array" ref="AJ51">IF(AG51="","",SADZBA_POISTNE(B51,C51,D51,S51,P51,OBJEMOVA_ZLAVA+OBCHODNA_ZLAVA,3))</f>
        <v/>
      </c>
      <c r="AK51" s="33"/>
      <c r="AL51" s="54" t="str">
        <f t="shared" ref="AL51" si="134">IF(OR(L51="",AK51="",D51=""),"",L51*VLOOKUP(AK51,S_DP_URAZ_BALIK,2,FALSE)*VLOOKUP(D51,S_URAZ_VOZIDLO,2,FALSE))</f>
        <v/>
      </c>
      <c r="AM51" s="33"/>
      <c r="AN51" s="54" t="str">
        <f t="shared" ref="AN51" si="135">IF(AM51="","",(VLOOKUP(AM51,S_DP_BATOZINA,3,FALSE)))</f>
        <v/>
      </c>
      <c r="AO51" s="33"/>
      <c r="AP51" s="54" t="str">
        <f t="shared" ref="AP51" si="136">IF(AO51="","",VLOOKUP(AO51,S_DP_SKLO,2,FALSE))</f>
        <v/>
      </c>
      <c r="AQ51" s="56"/>
      <c r="AR51" s="95">
        <f t="shared" ref="AR51" si="137">SUM(AJ51)+SUM(AL51)+SUM(AN51)+SUM(AP51)+SUM(AQ51)</f>
        <v>0</v>
      </c>
      <c r="AS51" s="49" t="str">
        <f>SADZBA_POISTNE_KH(B51,C51,D51,S51,0)&amp;PU1_KH(R51,P51,Q51,AG51,U51,AF51,0)&amp;DP_KH(D51,L51,AK51,AM51,AO51,AQ51,0)</f>
        <v/>
      </c>
    </row>
    <row r="52" spans="1:45" s="30" customFormat="1" ht="35.1" hidden="1" customHeight="1" x14ac:dyDescent="0.25">
      <c r="A52" s="31">
        <f t="shared" si="10"/>
        <v>39</v>
      </c>
      <c r="B52" s="32"/>
      <c r="C52" s="32"/>
      <c r="D52" s="32"/>
      <c r="E52" s="33"/>
      <c r="F52" s="33"/>
      <c r="G52" s="34"/>
      <c r="H52" s="33"/>
      <c r="I52" s="33"/>
      <c r="J52" s="33"/>
      <c r="K52" s="33"/>
      <c r="L52" s="32"/>
      <c r="M52" s="33"/>
      <c r="N52" s="33"/>
      <c r="O52" s="33"/>
      <c r="P52" s="50"/>
      <c r="Q52" s="72"/>
      <c r="R52" s="65" t="str">
        <f t="shared" si="106"/>
        <v/>
      </c>
      <c r="S52" s="32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4"/>
      <c r="AG52" s="54" t="str" cm="1">
        <f t="array" ref="AG52">IF(AND(ISNUMBER(R52),ISNUMBER(P52)),SADZBA_POISTNE(B52,C52,D52,S52,P52,OBJEMOVA_ZLAVA+OBCHODNA_ZLAVA,2),"")</f>
        <v/>
      </c>
      <c r="AH52" s="54" t="str">
        <f t="shared" ref="AH52" si="138">IF(AG52="","",ROUND(AG52*(1-OBJEMOVA_ZLAVA),0))</f>
        <v/>
      </c>
      <c r="AI52" s="86" t="str">
        <f t="shared" si="108"/>
        <v/>
      </c>
      <c r="AJ52" s="95" t="str" cm="1">
        <f t="array" ref="AJ52">IF(AG52="","",SADZBA_POISTNE(B52,C52,D52,S52,P52,OBJEMOVA_ZLAVA+OBCHODNA_ZLAVA,3))</f>
        <v/>
      </c>
      <c r="AK52" s="33"/>
      <c r="AL52" s="54" t="str">
        <f t="shared" ref="AL52" si="139">IF(OR(L52="",AK52="",D52=""),"",L52*VLOOKUP(AK52,S_DP_URAZ_BALIK,2,FALSE)*VLOOKUP(D52,S_URAZ_VOZIDLO,2,FALSE))</f>
        <v/>
      </c>
      <c r="AM52" s="33"/>
      <c r="AN52" s="54" t="str">
        <f t="shared" ref="AN52" si="140">IF(AM52="","",(VLOOKUP(AM52,S_DP_BATOZINA,3,FALSE)))</f>
        <v/>
      </c>
      <c r="AO52" s="33"/>
      <c r="AP52" s="54" t="str">
        <f t="shared" ref="AP52" si="141">IF(AO52="","",VLOOKUP(AO52,S_DP_SKLO,2,FALSE))</f>
        <v/>
      </c>
      <c r="AQ52" s="56"/>
      <c r="AR52" s="95">
        <f t="shared" ref="AR52" si="142">SUM(AJ52)+SUM(AL52)+SUM(AN52)+SUM(AP52)+SUM(AQ52)</f>
        <v>0</v>
      </c>
      <c r="AS52" s="49" t="str">
        <f>SADZBA_POISTNE_KH(B52,C52,D52,S52,0)&amp;PU1_KH(R52,P52,Q52,AG52,U52,AF52,0)&amp;DP_KH(D52,L52,AK52,AM52,AO52,AQ52,0)</f>
        <v/>
      </c>
    </row>
    <row r="53" spans="1:45" s="30" customFormat="1" ht="35.1" hidden="1" customHeight="1" x14ac:dyDescent="0.25">
      <c r="A53" s="31">
        <f t="shared" si="10"/>
        <v>40</v>
      </c>
      <c r="B53" s="32"/>
      <c r="C53" s="32"/>
      <c r="D53" s="32"/>
      <c r="E53" s="33"/>
      <c r="F53" s="33"/>
      <c r="G53" s="34"/>
      <c r="H53" s="33"/>
      <c r="I53" s="33"/>
      <c r="J53" s="33"/>
      <c r="K53" s="33"/>
      <c r="L53" s="32"/>
      <c r="M53" s="33"/>
      <c r="N53" s="33"/>
      <c r="O53" s="33"/>
      <c r="P53" s="50"/>
      <c r="Q53" s="72"/>
      <c r="R53" s="65" t="str">
        <f t="shared" si="106"/>
        <v/>
      </c>
      <c r="S53" s="32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4"/>
      <c r="AG53" s="54" t="str" cm="1">
        <f t="array" ref="AG53">IF(AND(ISNUMBER(R53),ISNUMBER(P53)),SADZBA_POISTNE(B53,C53,D53,S53,P53,OBJEMOVA_ZLAVA+OBCHODNA_ZLAVA,2),"")</f>
        <v/>
      </c>
      <c r="AH53" s="54" t="str">
        <f t="shared" ref="AH53" si="143">IF(AG53="","",ROUND(AG53*(1-OBJEMOVA_ZLAVA),0))</f>
        <v/>
      </c>
      <c r="AI53" s="86" t="str">
        <f t="shared" si="108"/>
        <v/>
      </c>
      <c r="AJ53" s="95" t="str" cm="1">
        <f t="array" ref="AJ53">IF(AG53="","",SADZBA_POISTNE(B53,C53,D53,S53,P53,OBJEMOVA_ZLAVA+OBCHODNA_ZLAVA,3))</f>
        <v/>
      </c>
      <c r="AK53" s="33"/>
      <c r="AL53" s="54" t="str">
        <f t="shared" ref="AL53" si="144">IF(OR(L53="",AK53="",D53=""),"",L53*VLOOKUP(AK53,S_DP_URAZ_BALIK,2,FALSE)*VLOOKUP(D53,S_URAZ_VOZIDLO,2,FALSE))</f>
        <v/>
      </c>
      <c r="AM53" s="33"/>
      <c r="AN53" s="54" t="str">
        <f t="shared" ref="AN53" si="145">IF(AM53="","",(VLOOKUP(AM53,S_DP_BATOZINA,3,FALSE)))</f>
        <v/>
      </c>
      <c r="AO53" s="33"/>
      <c r="AP53" s="54" t="str">
        <f t="shared" ref="AP53" si="146">IF(AO53="","",VLOOKUP(AO53,S_DP_SKLO,2,FALSE))</f>
        <v/>
      </c>
      <c r="AQ53" s="56"/>
      <c r="AR53" s="95">
        <f t="shared" ref="AR53" si="147">SUM(AJ53)+SUM(AL53)+SUM(AN53)+SUM(AP53)+SUM(AQ53)</f>
        <v>0</v>
      </c>
      <c r="AS53" s="49" t="str">
        <f>SADZBA_POISTNE_KH(B53,C53,D53,S53,0)&amp;PU1_KH(R53,P53,Q53,AG53,U53,AF53,0)&amp;DP_KH(D53,L53,AK53,AM53,AO53,AQ53,0)</f>
        <v/>
      </c>
    </row>
    <row r="54" spans="1:45" s="30" customFormat="1" ht="35.1" hidden="1" customHeight="1" x14ac:dyDescent="0.25">
      <c r="A54" s="31">
        <f t="shared" si="10"/>
        <v>41</v>
      </c>
      <c r="B54" s="32"/>
      <c r="C54" s="32"/>
      <c r="D54" s="32"/>
      <c r="E54" s="33"/>
      <c r="F54" s="33"/>
      <c r="G54" s="34"/>
      <c r="H54" s="33"/>
      <c r="I54" s="33"/>
      <c r="J54" s="33"/>
      <c r="K54" s="33"/>
      <c r="L54" s="32"/>
      <c r="M54" s="33"/>
      <c r="N54" s="33"/>
      <c r="O54" s="33"/>
      <c r="P54" s="50"/>
      <c r="Q54" s="72"/>
      <c r="R54" s="65" t="str">
        <f t="shared" si="106"/>
        <v/>
      </c>
      <c r="S54" s="32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4"/>
      <c r="AG54" s="54" t="str" cm="1">
        <f t="array" ref="AG54">IF(AND(ISNUMBER(R54),ISNUMBER(P54)),SADZBA_POISTNE(B54,C54,D54,S54,P54,OBJEMOVA_ZLAVA+OBCHODNA_ZLAVA,2),"")</f>
        <v/>
      </c>
      <c r="AH54" s="54" t="str">
        <f t="shared" ref="AH54" si="148">IF(AG54="","",ROUND(AG54*(1-OBJEMOVA_ZLAVA),0))</f>
        <v/>
      </c>
      <c r="AI54" s="86" t="str">
        <f t="shared" si="108"/>
        <v/>
      </c>
      <c r="AJ54" s="95" t="str" cm="1">
        <f t="array" ref="AJ54">IF(AG54="","",SADZBA_POISTNE(B54,C54,D54,S54,P54,OBJEMOVA_ZLAVA+OBCHODNA_ZLAVA,3))</f>
        <v/>
      </c>
      <c r="AK54" s="33"/>
      <c r="AL54" s="54" t="str">
        <f t="shared" ref="AL54" si="149">IF(OR(L54="",AK54="",D54=""),"",L54*VLOOKUP(AK54,S_DP_URAZ_BALIK,2,FALSE)*VLOOKUP(D54,S_URAZ_VOZIDLO,2,FALSE))</f>
        <v/>
      </c>
      <c r="AM54" s="33"/>
      <c r="AN54" s="54" t="str">
        <f t="shared" ref="AN54" si="150">IF(AM54="","",(VLOOKUP(AM54,S_DP_BATOZINA,3,FALSE)))</f>
        <v/>
      </c>
      <c r="AO54" s="33"/>
      <c r="AP54" s="54" t="str">
        <f t="shared" ref="AP54" si="151">IF(AO54="","",VLOOKUP(AO54,S_DP_SKLO,2,FALSE))</f>
        <v/>
      </c>
      <c r="AQ54" s="56"/>
      <c r="AR54" s="95">
        <f t="shared" ref="AR54" si="152">SUM(AJ54)+SUM(AL54)+SUM(AN54)+SUM(AP54)+SUM(AQ54)</f>
        <v>0</v>
      </c>
      <c r="AS54" s="49" t="str">
        <f>SADZBA_POISTNE_KH(B54,C54,D54,S54,0)&amp;PU1_KH(R54,P54,Q54,AG54,U54,AF54,0)&amp;DP_KH(D54,L54,AK54,AM54,AO54,AQ54,0)</f>
        <v/>
      </c>
    </row>
    <row r="55" spans="1:45" s="30" customFormat="1" ht="35.1" hidden="1" customHeight="1" x14ac:dyDescent="0.25">
      <c r="A55" s="31">
        <f t="shared" si="10"/>
        <v>42</v>
      </c>
      <c r="B55" s="32"/>
      <c r="C55" s="32"/>
      <c r="D55" s="32"/>
      <c r="E55" s="33"/>
      <c r="F55" s="33"/>
      <c r="G55" s="34"/>
      <c r="H55" s="33"/>
      <c r="I55" s="33"/>
      <c r="J55" s="33"/>
      <c r="K55" s="33"/>
      <c r="L55" s="32"/>
      <c r="M55" s="33"/>
      <c r="N55" s="33"/>
      <c r="O55" s="33"/>
      <c r="P55" s="50"/>
      <c r="Q55" s="72"/>
      <c r="R55" s="65" t="str">
        <f t="shared" si="106"/>
        <v/>
      </c>
      <c r="S55" s="32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4"/>
      <c r="AG55" s="54" t="str" cm="1">
        <f t="array" ref="AG55">IF(AND(ISNUMBER(R55),ISNUMBER(P55)),SADZBA_POISTNE(B55,C55,D55,S55,P55,OBJEMOVA_ZLAVA+OBCHODNA_ZLAVA,2),"")</f>
        <v/>
      </c>
      <c r="AH55" s="54" t="str">
        <f t="shared" ref="AH55" si="153">IF(AG55="","",ROUND(AG55*(1-OBJEMOVA_ZLAVA),0))</f>
        <v/>
      </c>
      <c r="AI55" s="86" t="str">
        <f t="shared" si="108"/>
        <v/>
      </c>
      <c r="AJ55" s="95" t="str" cm="1">
        <f t="array" ref="AJ55">IF(AG55="","",SADZBA_POISTNE(B55,C55,D55,S55,P55,OBJEMOVA_ZLAVA+OBCHODNA_ZLAVA,3))</f>
        <v/>
      </c>
      <c r="AK55" s="33"/>
      <c r="AL55" s="54" t="str">
        <f t="shared" ref="AL55" si="154">IF(OR(L55="",AK55="",D55=""),"",L55*VLOOKUP(AK55,S_DP_URAZ_BALIK,2,FALSE)*VLOOKUP(D55,S_URAZ_VOZIDLO,2,FALSE))</f>
        <v/>
      </c>
      <c r="AM55" s="33"/>
      <c r="AN55" s="54" t="str">
        <f t="shared" ref="AN55" si="155">IF(AM55="","",(VLOOKUP(AM55,S_DP_BATOZINA,3,FALSE)))</f>
        <v/>
      </c>
      <c r="AO55" s="33"/>
      <c r="AP55" s="54" t="str">
        <f t="shared" ref="AP55" si="156">IF(AO55="","",VLOOKUP(AO55,S_DP_SKLO,2,FALSE))</f>
        <v/>
      </c>
      <c r="AQ55" s="56"/>
      <c r="AR55" s="95">
        <f t="shared" ref="AR55" si="157">SUM(AJ55)+SUM(AL55)+SUM(AN55)+SUM(AP55)+SUM(AQ55)</f>
        <v>0</v>
      </c>
      <c r="AS55" s="49" t="str">
        <f>SADZBA_POISTNE_KH(B55,C55,D55,S55,0)&amp;PU1_KH(R55,P55,Q55,AG55,U55,AF55,0)&amp;DP_KH(D55,L55,AK55,AM55,AO55,AQ55,0)</f>
        <v/>
      </c>
    </row>
    <row r="56" spans="1:45" s="30" customFormat="1" ht="35.1" hidden="1" customHeight="1" x14ac:dyDescent="0.25">
      <c r="A56" s="31">
        <f t="shared" si="10"/>
        <v>43</v>
      </c>
      <c r="B56" s="32"/>
      <c r="C56" s="32"/>
      <c r="D56" s="32"/>
      <c r="E56" s="33"/>
      <c r="F56" s="33"/>
      <c r="G56" s="34"/>
      <c r="H56" s="33"/>
      <c r="I56" s="33"/>
      <c r="J56" s="33"/>
      <c r="K56" s="33"/>
      <c r="L56" s="32"/>
      <c r="M56" s="33"/>
      <c r="N56" s="33"/>
      <c r="O56" s="33"/>
      <c r="P56" s="50"/>
      <c r="Q56" s="72"/>
      <c r="R56" s="65" t="str">
        <f t="shared" si="106"/>
        <v/>
      </c>
      <c r="S56" s="32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4"/>
      <c r="AG56" s="54" t="str" cm="1">
        <f t="array" ref="AG56">IF(AND(ISNUMBER(R56),ISNUMBER(P56)),SADZBA_POISTNE(B56,C56,D56,S56,P56,OBJEMOVA_ZLAVA+OBCHODNA_ZLAVA,2),"")</f>
        <v/>
      </c>
      <c r="AH56" s="54" t="str">
        <f t="shared" ref="AH56" si="158">IF(AG56="","",ROUND(AG56*(1-OBJEMOVA_ZLAVA),0))</f>
        <v/>
      </c>
      <c r="AI56" s="86" t="str">
        <f t="shared" si="108"/>
        <v/>
      </c>
      <c r="AJ56" s="95" t="str" cm="1">
        <f t="array" ref="AJ56">IF(AG56="","",SADZBA_POISTNE(B56,C56,D56,S56,P56,OBJEMOVA_ZLAVA+OBCHODNA_ZLAVA,3))</f>
        <v/>
      </c>
      <c r="AK56" s="33"/>
      <c r="AL56" s="54" t="str">
        <f t="shared" ref="AL56" si="159">IF(OR(L56="",AK56="",D56=""),"",L56*VLOOKUP(AK56,S_DP_URAZ_BALIK,2,FALSE)*VLOOKUP(D56,S_URAZ_VOZIDLO,2,FALSE))</f>
        <v/>
      </c>
      <c r="AM56" s="33"/>
      <c r="AN56" s="54" t="str">
        <f t="shared" ref="AN56" si="160">IF(AM56="","",(VLOOKUP(AM56,S_DP_BATOZINA,3,FALSE)))</f>
        <v/>
      </c>
      <c r="AO56" s="33"/>
      <c r="AP56" s="54" t="str">
        <f t="shared" ref="AP56" si="161">IF(AO56="","",VLOOKUP(AO56,S_DP_SKLO,2,FALSE))</f>
        <v/>
      </c>
      <c r="AQ56" s="56"/>
      <c r="AR56" s="95">
        <f t="shared" ref="AR56" si="162">SUM(AJ56)+SUM(AL56)+SUM(AN56)+SUM(AP56)+SUM(AQ56)</f>
        <v>0</v>
      </c>
      <c r="AS56" s="49" t="str">
        <f>SADZBA_POISTNE_KH(B56,C56,D56,S56,0)&amp;PU1_KH(R56,P56,Q56,AG56,U56,AF56,0)&amp;DP_KH(D56,L56,AK56,AM56,AO56,AQ56,0)</f>
        <v/>
      </c>
    </row>
    <row r="57" spans="1:45" s="30" customFormat="1" ht="35.1" hidden="1" customHeight="1" x14ac:dyDescent="0.25">
      <c r="A57" s="31">
        <f t="shared" si="10"/>
        <v>44</v>
      </c>
      <c r="B57" s="32"/>
      <c r="C57" s="32"/>
      <c r="D57" s="32"/>
      <c r="E57" s="33"/>
      <c r="F57" s="33"/>
      <c r="G57" s="34"/>
      <c r="H57" s="33"/>
      <c r="I57" s="33"/>
      <c r="J57" s="33"/>
      <c r="K57" s="33"/>
      <c r="L57" s="32"/>
      <c r="M57" s="33"/>
      <c r="N57" s="33"/>
      <c r="O57" s="33"/>
      <c r="P57" s="50"/>
      <c r="Q57" s="72"/>
      <c r="R57" s="65" t="str">
        <f t="shared" si="106"/>
        <v/>
      </c>
      <c r="S57" s="32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4"/>
      <c r="AG57" s="54" t="str" cm="1">
        <f t="array" ref="AG57">IF(AND(ISNUMBER(R57),ISNUMBER(P57)),SADZBA_POISTNE(B57,C57,D57,S57,P57,OBJEMOVA_ZLAVA+OBCHODNA_ZLAVA,2),"")</f>
        <v/>
      </c>
      <c r="AH57" s="54" t="str">
        <f t="shared" ref="AH57" si="163">IF(AG57="","",ROUND(AG57*(1-OBJEMOVA_ZLAVA),0))</f>
        <v/>
      </c>
      <c r="AI57" s="86" t="str">
        <f t="shared" si="108"/>
        <v/>
      </c>
      <c r="AJ57" s="95" t="str" cm="1">
        <f t="array" ref="AJ57">IF(AG57="","",SADZBA_POISTNE(B57,C57,D57,S57,P57,OBJEMOVA_ZLAVA+OBCHODNA_ZLAVA,3))</f>
        <v/>
      </c>
      <c r="AK57" s="33"/>
      <c r="AL57" s="54" t="str">
        <f t="shared" ref="AL57" si="164">IF(OR(L57="",AK57="",D57=""),"",L57*VLOOKUP(AK57,S_DP_URAZ_BALIK,2,FALSE)*VLOOKUP(D57,S_URAZ_VOZIDLO,2,FALSE))</f>
        <v/>
      </c>
      <c r="AM57" s="33"/>
      <c r="AN57" s="54" t="str">
        <f t="shared" ref="AN57" si="165">IF(AM57="","",(VLOOKUP(AM57,S_DP_BATOZINA,3,FALSE)))</f>
        <v/>
      </c>
      <c r="AO57" s="33"/>
      <c r="AP57" s="54" t="str">
        <f t="shared" ref="AP57" si="166">IF(AO57="","",VLOOKUP(AO57,S_DP_SKLO,2,FALSE))</f>
        <v/>
      </c>
      <c r="AQ57" s="56"/>
      <c r="AR57" s="95">
        <f t="shared" ref="AR57" si="167">SUM(AJ57)+SUM(AL57)+SUM(AN57)+SUM(AP57)+SUM(AQ57)</f>
        <v>0</v>
      </c>
      <c r="AS57" s="49" t="str">
        <f>SADZBA_POISTNE_KH(B57,C57,D57,S57,0)&amp;PU1_KH(R57,P57,Q57,AG57,U57,AF57,0)&amp;DP_KH(D57,L57,AK57,AM57,AO57,AQ57,0)</f>
        <v/>
      </c>
    </row>
    <row r="58" spans="1:45" s="30" customFormat="1" ht="35.1" hidden="1" customHeight="1" x14ac:dyDescent="0.25">
      <c r="A58" s="31">
        <f t="shared" si="10"/>
        <v>45</v>
      </c>
      <c r="B58" s="32"/>
      <c r="C58" s="32"/>
      <c r="D58" s="32"/>
      <c r="E58" s="33"/>
      <c r="F58" s="33"/>
      <c r="G58" s="34"/>
      <c r="H58" s="33"/>
      <c r="I58" s="33"/>
      <c r="J58" s="33"/>
      <c r="K58" s="33"/>
      <c r="L58" s="32"/>
      <c r="M58" s="33"/>
      <c r="N58" s="33"/>
      <c r="O58" s="33"/>
      <c r="P58" s="50"/>
      <c r="Q58" s="72"/>
      <c r="R58" s="65" t="str">
        <f t="shared" si="106"/>
        <v/>
      </c>
      <c r="S58" s="32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4"/>
      <c r="AG58" s="54" t="str" cm="1">
        <f t="array" ref="AG58">IF(AND(ISNUMBER(R58),ISNUMBER(P58)),SADZBA_POISTNE(B58,C58,D58,S58,P58,OBJEMOVA_ZLAVA+OBCHODNA_ZLAVA,2),"")</f>
        <v/>
      </c>
      <c r="AH58" s="54" t="str">
        <f t="shared" ref="AH58" si="168">IF(AG58="","",ROUND(AG58*(1-OBJEMOVA_ZLAVA),0))</f>
        <v/>
      </c>
      <c r="AI58" s="86" t="str">
        <f t="shared" si="108"/>
        <v/>
      </c>
      <c r="AJ58" s="95" t="str" cm="1">
        <f t="array" ref="AJ58">IF(AG58="","",SADZBA_POISTNE(B58,C58,D58,S58,P58,OBJEMOVA_ZLAVA+OBCHODNA_ZLAVA,3))</f>
        <v/>
      </c>
      <c r="AK58" s="33"/>
      <c r="AL58" s="54" t="str">
        <f t="shared" ref="AL58" si="169">IF(OR(L58="",AK58="",D58=""),"",L58*VLOOKUP(AK58,S_DP_URAZ_BALIK,2,FALSE)*VLOOKUP(D58,S_URAZ_VOZIDLO,2,FALSE))</f>
        <v/>
      </c>
      <c r="AM58" s="33"/>
      <c r="AN58" s="54" t="str">
        <f t="shared" ref="AN58" si="170">IF(AM58="","",(VLOOKUP(AM58,S_DP_BATOZINA,3,FALSE)))</f>
        <v/>
      </c>
      <c r="AO58" s="33"/>
      <c r="AP58" s="54" t="str">
        <f t="shared" ref="AP58" si="171">IF(AO58="","",VLOOKUP(AO58,S_DP_SKLO,2,FALSE))</f>
        <v/>
      </c>
      <c r="AQ58" s="56"/>
      <c r="AR58" s="95">
        <f t="shared" ref="AR58" si="172">SUM(AJ58)+SUM(AL58)+SUM(AN58)+SUM(AP58)+SUM(AQ58)</f>
        <v>0</v>
      </c>
      <c r="AS58" s="49" t="str">
        <f>SADZBA_POISTNE_KH(B58,C58,D58,S58,0)&amp;PU1_KH(R58,P58,Q58,AG58,U58,AF58,0)&amp;DP_KH(D58,L58,AK58,AM58,AO58,AQ58,0)</f>
        <v/>
      </c>
    </row>
    <row r="59" spans="1:45" s="30" customFormat="1" ht="35.1" hidden="1" customHeight="1" x14ac:dyDescent="0.25">
      <c r="A59" s="31">
        <f t="shared" si="10"/>
        <v>46</v>
      </c>
      <c r="B59" s="32"/>
      <c r="C59" s="32"/>
      <c r="D59" s="32"/>
      <c r="E59" s="33"/>
      <c r="F59" s="33"/>
      <c r="G59" s="34"/>
      <c r="H59" s="33"/>
      <c r="I59" s="33"/>
      <c r="J59" s="33"/>
      <c r="K59" s="33"/>
      <c r="L59" s="32"/>
      <c r="M59" s="33"/>
      <c r="N59" s="33"/>
      <c r="O59" s="33"/>
      <c r="P59" s="50"/>
      <c r="Q59" s="72"/>
      <c r="R59" s="65" t="str">
        <f t="shared" si="106"/>
        <v/>
      </c>
      <c r="S59" s="32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4"/>
      <c r="AG59" s="54" t="str" cm="1">
        <f t="array" ref="AG59">IF(AND(ISNUMBER(R59),ISNUMBER(P59)),SADZBA_POISTNE(B59,C59,D59,S59,P59,OBJEMOVA_ZLAVA+OBCHODNA_ZLAVA,2),"")</f>
        <v/>
      </c>
      <c r="AH59" s="54" t="str">
        <f t="shared" ref="AH59" si="173">IF(AG59="","",ROUND(AG59*(1-OBJEMOVA_ZLAVA),0))</f>
        <v/>
      </c>
      <c r="AI59" s="86" t="str">
        <f t="shared" si="108"/>
        <v/>
      </c>
      <c r="AJ59" s="95" t="str" cm="1">
        <f t="array" ref="AJ59">IF(AG59="","",SADZBA_POISTNE(B59,C59,D59,S59,P59,OBJEMOVA_ZLAVA+OBCHODNA_ZLAVA,3))</f>
        <v/>
      </c>
      <c r="AK59" s="33"/>
      <c r="AL59" s="54" t="str">
        <f t="shared" ref="AL59" si="174">IF(OR(L59="",AK59="",D59=""),"",L59*VLOOKUP(AK59,S_DP_URAZ_BALIK,2,FALSE)*VLOOKUP(D59,S_URAZ_VOZIDLO,2,FALSE))</f>
        <v/>
      </c>
      <c r="AM59" s="33"/>
      <c r="AN59" s="54" t="str">
        <f t="shared" ref="AN59" si="175">IF(AM59="","",(VLOOKUP(AM59,S_DP_BATOZINA,3,FALSE)))</f>
        <v/>
      </c>
      <c r="AO59" s="33"/>
      <c r="AP59" s="54" t="str">
        <f t="shared" ref="AP59" si="176">IF(AO59="","",VLOOKUP(AO59,S_DP_SKLO,2,FALSE))</f>
        <v/>
      </c>
      <c r="AQ59" s="56"/>
      <c r="AR59" s="95">
        <f t="shared" ref="AR59" si="177">SUM(AJ59)+SUM(AL59)+SUM(AN59)+SUM(AP59)+SUM(AQ59)</f>
        <v>0</v>
      </c>
      <c r="AS59" s="49" t="str">
        <f>SADZBA_POISTNE_KH(B59,C59,D59,S59,0)&amp;PU1_KH(R59,P59,Q59,AG59,U59,AF59,0)&amp;DP_KH(D59,L59,AK59,AM59,AO59,AQ59,0)</f>
        <v/>
      </c>
    </row>
    <row r="60" spans="1:45" s="30" customFormat="1" ht="35.1" hidden="1" customHeight="1" x14ac:dyDescent="0.25">
      <c r="A60" s="31">
        <f t="shared" si="10"/>
        <v>47</v>
      </c>
      <c r="B60" s="32"/>
      <c r="C60" s="32"/>
      <c r="D60" s="32"/>
      <c r="E60" s="33"/>
      <c r="F60" s="33"/>
      <c r="G60" s="34"/>
      <c r="H60" s="33"/>
      <c r="I60" s="33"/>
      <c r="J60" s="33"/>
      <c r="K60" s="33"/>
      <c r="L60" s="32"/>
      <c r="M60" s="33"/>
      <c r="N60" s="33"/>
      <c r="O60" s="33"/>
      <c r="P60" s="50"/>
      <c r="Q60" s="72"/>
      <c r="R60" s="65" t="str">
        <f t="shared" si="106"/>
        <v/>
      </c>
      <c r="S60" s="32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4"/>
      <c r="AG60" s="54" t="str" cm="1">
        <f t="array" ref="AG60">IF(AND(ISNUMBER(R60),ISNUMBER(P60)),SADZBA_POISTNE(B60,C60,D60,S60,P60,OBJEMOVA_ZLAVA+OBCHODNA_ZLAVA,2),"")</f>
        <v/>
      </c>
      <c r="AH60" s="54" t="str">
        <f t="shared" ref="AH60" si="178">IF(AG60="","",ROUND(AG60*(1-OBJEMOVA_ZLAVA),0))</f>
        <v/>
      </c>
      <c r="AI60" s="86" t="str">
        <f t="shared" si="108"/>
        <v/>
      </c>
      <c r="AJ60" s="95" t="str" cm="1">
        <f t="array" ref="AJ60">IF(AG60="","",SADZBA_POISTNE(B60,C60,D60,S60,P60,OBJEMOVA_ZLAVA+OBCHODNA_ZLAVA,3))</f>
        <v/>
      </c>
      <c r="AK60" s="33"/>
      <c r="AL60" s="54" t="str">
        <f t="shared" ref="AL60" si="179">IF(OR(L60="",AK60="",D60=""),"",L60*VLOOKUP(AK60,S_DP_URAZ_BALIK,2,FALSE)*VLOOKUP(D60,S_URAZ_VOZIDLO,2,FALSE))</f>
        <v/>
      </c>
      <c r="AM60" s="33"/>
      <c r="AN60" s="54" t="str">
        <f t="shared" ref="AN60" si="180">IF(AM60="","",(VLOOKUP(AM60,S_DP_BATOZINA,3,FALSE)))</f>
        <v/>
      </c>
      <c r="AO60" s="33"/>
      <c r="AP60" s="54" t="str">
        <f t="shared" ref="AP60" si="181">IF(AO60="","",VLOOKUP(AO60,S_DP_SKLO,2,FALSE))</f>
        <v/>
      </c>
      <c r="AQ60" s="56"/>
      <c r="AR60" s="95">
        <f t="shared" ref="AR60" si="182">SUM(AJ60)+SUM(AL60)+SUM(AN60)+SUM(AP60)+SUM(AQ60)</f>
        <v>0</v>
      </c>
      <c r="AS60" s="49" t="str">
        <f>SADZBA_POISTNE_KH(B60,C60,D60,S60,0)&amp;PU1_KH(R60,P60,Q60,AG60,U60,AF60,0)&amp;DP_KH(D60,L60,AK60,AM60,AO60,AQ60,0)</f>
        <v/>
      </c>
    </row>
    <row r="61" spans="1:45" s="30" customFormat="1" ht="35.1" hidden="1" customHeight="1" x14ac:dyDescent="0.25">
      <c r="A61" s="31">
        <f t="shared" si="10"/>
        <v>48</v>
      </c>
      <c r="B61" s="32"/>
      <c r="C61" s="32"/>
      <c r="D61" s="32"/>
      <c r="E61" s="33"/>
      <c r="F61" s="33"/>
      <c r="G61" s="34"/>
      <c r="H61" s="33"/>
      <c r="I61" s="33"/>
      <c r="J61" s="33"/>
      <c r="K61" s="33"/>
      <c r="L61" s="32"/>
      <c r="M61" s="33"/>
      <c r="N61" s="33"/>
      <c r="O61" s="33"/>
      <c r="P61" s="50"/>
      <c r="Q61" s="72"/>
      <c r="R61" s="65" t="str">
        <f t="shared" si="106"/>
        <v/>
      </c>
      <c r="S61" s="32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4"/>
      <c r="AG61" s="54" t="str" cm="1">
        <f t="array" ref="AG61">IF(AND(ISNUMBER(R61),ISNUMBER(P61)),SADZBA_POISTNE(B61,C61,D61,S61,P61,OBJEMOVA_ZLAVA+OBCHODNA_ZLAVA,2),"")</f>
        <v/>
      </c>
      <c r="AH61" s="54" t="str">
        <f t="shared" ref="AH61" si="183">IF(AG61="","",ROUND(AG61*(1-OBJEMOVA_ZLAVA),0))</f>
        <v/>
      </c>
      <c r="AI61" s="86" t="str">
        <f t="shared" si="108"/>
        <v/>
      </c>
      <c r="AJ61" s="95" t="str" cm="1">
        <f t="array" ref="AJ61">IF(AG61="","",SADZBA_POISTNE(B61,C61,D61,S61,P61,OBJEMOVA_ZLAVA+OBCHODNA_ZLAVA,3))</f>
        <v/>
      </c>
      <c r="AK61" s="33"/>
      <c r="AL61" s="54" t="str">
        <f t="shared" ref="AL61" si="184">IF(OR(L61="",AK61="",D61=""),"",L61*VLOOKUP(AK61,S_DP_URAZ_BALIK,2,FALSE)*VLOOKUP(D61,S_URAZ_VOZIDLO,2,FALSE))</f>
        <v/>
      </c>
      <c r="AM61" s="33"/>
      <c r="AN61" s="54" t="str">
        <f t="shared" ref="AN61" si="185">IF(AM61="","",(VLOOKUP(AM61,S_DP_BATOZINA,3,FALSE)))</f>
        <v/>
      </c>
      <c r="AO61" s="33"/>
      <c r="AP61" s="54" t="str">
        <f t="shared" ref="AP61" si="186">IF(AO61="","",VLOOKUP(AO61,S_DP_SKLO,2,FALSE))</f>
        <v/>
      </c>
      <c r="AQ61" s="56"/>
      <c r="AR61" s="95">
        <f t="shared" ref="AR61" si="187">SUM(AJ61)+SUM(AL61)+SUM(AN61)+SUM(AP61)+SUM(AQ61)</f>
        <v>0</v>
      </c>
      <c r="AS61" s="49" t="str">
        <f>SADZBA_POISTNE_KH(B61,C61,D61,S61,0)&amp;PU1_KH(R61,P61,Q61,AG61,U61,AF61,0)&amp;DP_KH(D61,L61,AK61,AM61,AO61,AQ61,0)</f>
        <v/>
      </c>
    </row>
    <row r="62" spans="1:45" s="30" customFormat="1" ht="35.1" hidden="1" customHeight="1" x14ac:dyDescent="0.25">
      <c r="A62" s="31">
        <f t="shared" si="10"/>
        <v>49</v>
      </c>
      <c r="B62" s="32"/>
      <c r="C62" s="32"/>
      <c r="D62" s="32"/>
      <c r="E62" s="33"/>
      <c r="F62" s="33"/>
      <c r="G62" s="34"/>
      <c r="H62" s="33"/>
      <c r="I62" s="33"/>
      <c r="J62" s="33"/>
      <c r="K62" s="33"/>
      <c r="L62" s="32"/>
      <c r="M62" s="33"/>
      <c r="N62" s="33"/>
      <c r="O62" s="33"/>
      <c r="P62" s="50"/>
      <c r="Q62" s="72"/>
      <c r="R62" s="65" t="str">
        <f t="shared" si="106"/>
        <v/>
      </c>
      <c r="S62" s="32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4"/>
      <c r="AG62" s="54" t="str" cm="1">
        <f t="array" ref="AG62">IF(AND(ISNUMBER(R62),ISNUMBER(P62)),SADZBA_POISTNE(B62,C62,D62,S62,P62,OBJEMOVA_ZLAVA+OBCHODNA_ZLAVA,2),"")</f>
        <v/>
      </c>
      <c r="AH62" s="54" t="str">
        <f t="shared" ref="AH62" si="188">IF(AG62="","",ROUND(AG62*(1-OBJEMOVA_ZLAVA),0))</f>
        <v/>
      </c>
      <c r="AI62" s="86" t="str">
        <f t="shared" si="108"/>
        <v/>
      </c>
      <c r="AJ62" s="95" t="str" cm="1">
        <f t="array" ref="AJ62">IF(AG62="","",SADZBA_POISTNE(B62,C62,D62,S62,P62,OBJEMOVA_ZLAVA+OBCHODNA_ZLAVA,3))</f>
        <v/>
      </c>
      <c r="AK62" s="33"/>
      <c r="AL62" s="54" t="str">
        <f t="shared" ref="AL62" si="189">IF(OR(L62="",AK62="",D62=""),"",L62*VLOOKUP(AK62,S_DP_URAZ_BALIK,2,FALSE)*VLOOKUP(D62,S_URAZ_VOZIDLO,2,FALSE))</f>
        <v/>
      </c>
      <c r="AM62" s="33"/>
      <c r="AN62" s="54" t="str">
        <f t="shared" ref="AN62" si="190">IF(AM62="","",(VLOOKUP(AM62,S_DP_BATOZINA,3,FALSE)))</f>
        <v/>
      </c>
      <c r="AO62" s="33"/>
      <c r="AP62" s="54" t="str">
        <f t="shared" ref="AP62" si="191">IF(AO62="","",VLOOKUP(AO62,S_DP_SKLO,2,FALSE))</f>
        <v/>
      </c>
      <c r="AQ62" s="56"/>
      <c r="AR62" s="95">
        <f t="shared" ref="AR62" si="192">SUM(AJ62)+SUM(AL62)+SUM(AN62)+SUM(AP62)+SUM(AQ62)</f>
        <v>0</v>
      </c>
      <c r="AS62" s="49" t="str">
        <f>SADZBA_POISTNE_KH(B62,C62,D62,S62,0)&amp;PU1_KH(R62,P62,Q62,AG62,U62,AF62,0)&amp;DP_KH(D62,L62,AK62,AM62,AO62,AQ62,0)</f>
        <v/>
      </c>
    </row>
    <row r="63" spans="1:45" s="30" customFormat="1" ht="35.1" hidden="1" customHeight="1" x14ac:dyDescent="0.25">
      <c r="A63" s="31">
        <f t="shared" si="10"/>
        <v>50</v>
      </c>
      <c r="B63" s="32"/>
      <c r="C63" s="32"/>
      <c r="D63" s="32"/>
      <c r="E63" s="33"/>
      <c r="F63" s="33"/>
      <c r="G63" s="34"/>
      <c r="H63" s="33"/>
      <c r="I63" s="33"/>
      <c r="J63" s="33"/>
      <c r="K63" s="33"/>
      <c r="L63" s="32"/>
      <c r="M63" s="33"/>
      <c r="N63" s="33"/>
      <c r="O63" s="33"/>
      <c r="P63" s="50"/>
      <c r="Q63" s="72"/>
      <c r="R63" s="65" t="str">
        <f t="shared" si="106"/>
        <v/>
      </c>
      <c r="S63" s="32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4"/>
      <c r="AG63" s="54" t="str" cm="1">
        <f t="array" ref="AG63">IF(AND(ISNUMBER(R63),ISNUMBER(P63)),SADZBA_POISTNE(B63,C63,D63,S63,P63,OBJEMOVA_ZLAVA+OBCHODNA_ZLAVA,2),"")</f>
        <v/>
      </c>
      <c r="AH63" s="54" t="str">
        <f t="shared" ref="AH63" si="193">IF(AG63="","",ROUND(AG63*(1-OBJEMOVA_ZLAVA),0))</f>
        <v/>
      </c>
      <c r="AI63" s="86" t="str">
        <f t="shared" si="108"/>
        <v/>
      </c>
      <c r="AJ63" s="95" t="str" cm="1">
        <f t="array" ref="AJ63">IF(AG63="","",SADZBA_POISTNE(B63,C63,D63,S63,P63,OBJEMOVA_ZLAVA+OBCHODNA_ZLAVA,3))</f>
        <v/>
      </c>
      <c r="AK63" s="33"/>
      <c r="AL63" s="54" t="str">
        <f t="shared" ref="AL63" si="194">IF(OR(L63="",AK63="",D63=""),"",L63*VLOOKUP(AK63,S_DP_URAZ_BALIK,2,FALSE)*VLOOKUP(D63,S_URAZ_VOZIDLO,2,FALSE))</f>
        <v/>
      </c>
      <c r="AM63" s="33"/>
      <c r="AN63" s="54" t="str">
        <f t="shared" ref="AN63" si="195">IF(AM63="","",(VLOOKUP(AM63,S_DP_BATOZINA,3,FALSE)))</f>
        <v/>
      </c>
      <c r="AO63" s="33"/>
      <c r="AP63" s="54" t="str">
        <f t="shared" ref="AP63" si="196">IF(AO63="","",VLOOKUP(AO63,S_DP_SKLO,2,FALSE))</f>
        <v/>
      </c>
      <c r="AQ63" s="56"/>
      <c r="AR63" s="95">
        <f t="shared" ref="AR63" si="197">SUM(AJ63)+SUM(AL63)+SUM(AN63)+SUM(AP63)+SUM(AQ63)</f>
        <v>0</v>
      </c>
      <c r="AS63" s="49" t="str">
        <f>SADZBA_POISTNE_KH(B63,C63,D63,S63,0)&amp;PU1_KH(R63,P63,Q63,AG63,U63,AF63,0)&amp;DP_KH(D63,L63,AK63,AM63,AO63,AQ63,0)</f>
        <v/>
      </c>
    </row>
    <row r="64" spans="1:45" s="30" customFormat="1" ht="35.1" hidden="1" customHeight="1" x14ac:dyDescent="0.25">
      <c r="A64" s="31">
        <f t="shared" si="10"/>
        <v>51</v>
      </c>
      <c r="B64" s="32"/>
      <c r="C64" s="32"/>
      <c r="D64" s="32"/>
      <c r="E64" s="33"/>
      <c r="F64" s="33"/>
      <c r="G64" s="34"/>
      <c r="H64" s="33"/>
      <c r="I64" s="33"/>
      <c r="J64" s="33"/>
      <c r="K64" s="33"/>
      <c r="L64" s="32"/>
      <c r="M64" s="33"/>
      <c r="N64" s="33"/>
      <c r="O64" s="33"/>
      <c r="P64" s="50"/>
      <c r="Q64" s="72"/>
      <c r="R64" s="65" t="str">
        <f t="shared" si="106"/>
        <v/>
      </c>
      <c r="S64" s="32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4"/>
      <c r="AG64" s="54" t="str" cm="1">
        <f t="array" ref="AG64">IF(AND(ISNUMBER(R64),ISNUMBER(P64)),SADZBA_POISTNE(B64,C64,D64,S64,P64,OBJEMOVA_ZLAVA+OBCHODNA_ZLAVA,2),"")</f>
        <v/>
      </c>
      <c r="AH64" s="54" t="str">
        <f t="shared" ref="AH64" si="198">IF(AG64="","",ROUND(AG64*(1-OBJEMOVA_ZLAVA),0))</f>
        <v/>
      </c>
      <c r="AI64" s="86" t="str">
        <f t="shared" si="108"/>
        <v/>
      </c>
      <c r="AJ64" s="95" t="str" cm="1">
        <f t="array" ref="AJ64">IF(AG64="","",SADZBA_POISTNE(B64,C64,D64,S64,P64,OBJEMOVA_ZLAVA+OBCHODNA_ZLAVA,3))</f>
        <v/>
      </c>
      <c r="AK64" s="33"/>
      <c r="AL64" s="54" t="str">
        <f t="shared" ref="AL64" si="199">IF(OR(L64="",AK64="",D64=""),"",L64*VLOOKUP(AK64,S_DP_URAZ_BALIK,2,FALSE)*VLOOKUP(D64,S_URAZ_VOZIDLO,2,FALSE))</f>
        <v/>
      </c>
      <c r="AM64" s="33"/>
      <c r="AN64" s="54" t="str">
        <f t="shared" ref="AN64" si="200">IF(AM64="","",(VLOOKUP(AM64,S_DP_BATOZINA,3,FALSE)))</f>
        <v/>
      </c>
      <c r="AO64" s="33"/>
      <c r="AP64" s="54" t="str">
        <f t="shared" ref="AP64" si="201">IF(AO64="","",VLOOKUP(AO64,S_DP_SKLO,2,FALSE))</f>
        <v/>
      </c>
      <c r="AQ64" s="56"/>
      <c r="AR64" s="95">
        <f t="shared" ref="AR64" si="202">SUM(AJ64)+SUM(AL64)+SUM(AN64)+SUM(AP64)+SUM(AQ64)</f>
        <v>0</v>
      </c>
      <c r="AS64" s="49" t="str">
        <f>SADZBA_POISTNE_KH(B64,C64,D64,S64,0)&amp;PU1_KH(R64,P64,Q64,AG64,U64,AF64,0)&amp;DP_KH(D64,L64,AK64,AM64,AO64,AQ64,0)</f>
        <v/>
      </c>
    </row>
    <row r="65" spans="1:45" s="30" customFormat="1" ht="35.1" hidden="1" customHeight="1" x14ac:dyDescent="0.25">
      <c r="A65" s="31">
        <f t="shared" si="10"/>
        <v>52</v>
      </c>
      <c r="B65" s="32"/>
      <c r="C65" s="32"/>
      <c r="D65" s="32"/>
      <c r="E65" s="33"/>
      <c r="F65" s="33"/>
      <c r="G65" s="34"/>
      <c r="H65" s="33"/>
      <c r="I65" s="33"/>
      <c r="J65" s="33"/>
      <c r="K65" s="33"/>
      <c r="L65" s="32"/>
      <c r="M65" s="33"/>
      <c r="N65" s="33"/>
      <c r="O65" s="33"/>
      <c r="P65" s="50"/>
      <c r="Q65" s="72"/>
      <c r="R65" s="65" t="str">
        <f t="shared" si="106"/>
        <v/>
      </c>
      <c r="S65" s="32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4"/>
      <c r="AG65" s="54" t="str" cm="1">
        <f t="array" ref="AG65">IF(AND(ISNUMBER(R65),ISNUMBER(P65)),SADZBA_POISTNE(B65,C65,D65,S65,P65,OBJEMOVA_ZLAVA+OBCHODNA_ZLAVA,2),"")</f>
        <v/>
      </c>
      <c r="AH65" s="54" t="str">
        <f t="shared" ref="AH65" si="203">IF(AG65="","",ROUND(AG65*(1-OBJEMOVA_ZLAVA),0))</f>
        <v/>
      </c>
      <c r="AI65" s="86" t="str">
        <f t="shared" si="108"/>
        <v/>
      </c>
      <c r="AJ65" s="95" t="str" cm="1">
        <f t="array" ref="AJ65">IF(AG65="","",SADZBA_POISTNE(B65,C65,D65,S65,P65,OBJEMOVA_ZLAVA+OBCHODNA_ZLAVA,3))</f>
        <v/>
      </c>
      <c r="AK65" s="33"/>
      <c r="AL65" s="54" t="str">
        <f t="shared" ref="AL65" si="204">IF(OR(L65="",AK65="",D65=""),"",L65*VLOOKUP(AK65,S_DP_URAZ_BALIK,2,FALSE)*VLOOKUP(D65,S_URAZ_VOZIDLO,2,FALSE))</f>
        <v/>
      </c>
      <c r="AM65" s="33"/>
      <c r="AN65" s="54" t="str">
        <f t="shared" ref="AN65" si="205">IF(AM65="","",(VLOOKUP(AM65,S_DP_BATOZINA,3,FALSE)))</f>
        <v/>
      </c>
      <c r="AO65" s="33"/>
      <c r="AP65" s="54" t="str">
        <f t="shared" ref="AP65" si="206">IF(AO65="","",VLOOKUP(AO65,S_DP_SKLO,2,FALSE))</f>
        <v/>
      </c>
      <c r="AQ65" s="56"/>
      <c r="AR65" s="95">
        <f t="shared" ref="AR65" si="207">SUM(AJ65)+SUM(AL65)+SUM(AN65)+SUM(AP65)+SUM(AQ65)</f>
        <v>0</v>
      </c>
      <c r="AS65" s="49" t="str">
        <f>SADZBA_POISTNE_KH(B65,C65,D65,S65,0)&amp;PU1_KH(R65,P65,Q65,AG65,U65,AF65,0)&amp;DP_KH(D65,L65,AK65,AM65,AO65,AQ65,0)</f>
        <v/>
      </c>
    </row>
    <row r="66" spans="1:45" s="30" customFormat="1" ht="35.1" hidden="1" customHeight="1" x14ac:dyDescent="0.25">
      <c r="A66" s="31">
        <f t="shared" si="10"/>
        <v>53</v>
      </c>
      <c r="B66" s="32"/>
      <c r="C66" s="32"/>
      <c r="D66" s="32"/>
      <c r="E66" s="33"/>
      <c r="F66" s="33"/>
      <c r="G66" s="34"/>
      <c r="H66" s="33"/>
      <c r="I66" s="33"/>
      <c r="J66" s="33"/>
      <c r="K66" s="33"/>
      <c r="L66" s="32"/>
      <c r="M66" s="33"/>
      <c r="N66" s="33"/>
      <c r="O66" s="33"/>
      <c r="P66" s="50"/>
      <c r="Q66" s="72"/>
      <c r="R66" s="65" t="str">
        <f t="shared" si="106"/>
        <v/>
      </c>
      <c r="S66" s="32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4"/>
      <c r="AG66" s="54" t="str" cm="1">
        <f t="array" ref="AG66">IF(AND(ISNUMBER(R66),ISNUMBER(P66)),SADZBA_POISTNE(B66,C66,D66,S66,P66,OBJEMOVA_ZLAVA+OBCHODNA_ZLAVA,2),"")</f>
        <v/>
      </c>
      <c r="AH66" s="54" t="str">
        <f t="shared" ref="AH66" si="208">IF(AG66="","",ROUND(AG66*(1-OBJEMOVA_ZLAVA),0))</f>
        <v/>
      </c>
      <c r="AI66" s="86" t="str">
        <f t="shared" si="108"/>
        <v/>
      </c>
      <c r="AJ66" s="95" t="str" cm="1">
        <f t="array" ref="AJ66">IF(AG66="","",SADZBA_POISTNE(B66,C66,D66,S66,P66,OBJEMOVA_ZLAVA+OBCHODNA_ZLAVA,3))</f>
        <v/>
      </c>
      <c r="AK66" s="33"/>
      <c r="AL66" s="54" t="str">
        <f t="shared" ref="AL66" si="209">IF(OR(L66="",AK66="",D66=""),"",L66*VLOOKUP(AK66,S_DP_URAZ_BALIK,2,FALSE)*VLOOKUP(D66,S_URAZ_VOZIDLO,2,FALSE))</f>
        <v/>
      </c>
      <c r="AM66" s="33"/>
      <c r="AN66" s="54" t="str">
        <f t="shared" ref="AN66" si="210">IF(AM66="","",(VLOOKUP(AM66,S_DP_BATOZINA,3,FALSE)))</f>
        <v/>
      </c>
      <c r="AO66" s="33"/>
      <c r="AP66" s="54" t="str">
        <f t="shared" ref="AP66" si="211">IF(AO66="","",VLOOKUP(AO66,S_DP_SKLO,2,FALSE))</f>
        <v/>
      </c>
      <c r="AQ66" s="56"/>
      <c r="AR66" s="95">
        <f t="shared" ref="AR66" si="212">SUM(AJ66)+SUM(AL66)+SUM(AN66)+SUM(AP66)+SUM(AQ66)</f>
        <v>0</v>
      </c>
      <c r="AS66" s="49" t="str">
        <f>SADZBA_POISTNE_KH(B66,C66,D66,S66,0)&amp;PU1_KH(R66,P66,Q66,AG66,U66,AF66,0)&amp;DP_KH(D66,L66,AK66,AM66,AO66,AQ66,0)</f>
        <v/>
      </c>
    </row>
    <row r="67" spans="1:45" s="30" customFormat="1" ht="35.1" hidden="1" customHeight="1" x14ac:dyDescent="0.25">
      <c r="A67" s="31">
        <f t="shared" si="10"/>
        <v>54</v>
      </c>
      <c r="B67" s="32"/>
      <c r="C67" s="32"/>
      <c r="D67" s="32"/>
      <c r="E67" s="33"/>
      <c r="F67" s="33"/>
      <c r="G67" s="34"/>
      <c r="H67" s="33"/>
      <c r="I67" s="33"/>
      <c r="J67" s="33"/>
      <c r="K67" s="33"/>
      <c r="L67" s="32"/>
      <c r="M67" s="33"/>
      <c r="N67" s="33"/>
      <c r="O67" s="33"/>
      <c r="P67" s="50"/>
      <c r="Q67" s="72"/>
      <c r="R67" s="65" t="str">
        <f t="shared" si="106"/>
        <v/>
      </c>
      <c r="S67" s="32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4"/>
      <c r="AG67" s="54" t="str" cm="1">
        <f t="array" ref="AG67">IF(AND(ISNUMBER(R67),ISNUMBER(P67)),SADZBA_POISTNE(B67,C67,D67,S67,P67,OBJEMOVA_ZLAVA+OBCHODNA_ZLAVA,2),"")</f>
        <v/>
      </c>
      <c r="AH67" s="54" t="str">
        <f t="shared" ref="AH67" si="213">IF(AG67="","",ROUND(AG67*(1-OBJEMOVA_ZLAVA),0))</f>
        <v/>
      </c>
      <c r="AI67" s="86" t="str">
        <f t="shared" si="108"/>
        <v/>
      </c>
      <c r="AJ67" s="95" t="str" cm="1">
        <f t="array" ref="AJ67">IF(AG67="","",SADZBA_POISTNE(B67,C67,D67,S67,P67,OBJEMOVA_ZLAVA+OBCHODNA_ZLAVA,3))</f>
        <v/>
      </c>
      <c r="AK67" s="33"/>
      <c r="AL67" s="54" t="str">
        <f t="shared" ref="AL67" si="214">IF(OR(L67="",AK67="",D67=""),"",L67*VLOOKUP(AK67,S_DP_URAZ_BALIK,2,FALSE)*VLOOKUP(D67,S_URAZ_VOZIDLO,2,FALSE))</f>
        <v/>
      </c>
      <c r="AM67" s="33"/>
      <c r="AN67" s="54" t="str">
        <f t="shared" ref="AN67" si="215">IF(AM67="","",(VLOOKUP(AM67,S_DP_BATOZINA,3,FALSE)))</f>
        <v/>
      </c>
      <c r="AO67" s="33"/>
      <c r="AP67" s="54" t="str">
        <f t="shared" ref="AP67" si="216">IF(AO67="","",VLOOKUP(AO67,S_DP_SKLO,2,FALSE))</f>
        <v/>
      </c>
      <c r="AQ67" s="56"/>
      <c r="AR67" s="95">
        <f t="shared" ref="AR67" si="217">SUM(AJ67)+SUM(AL67)+SUM(AN67)+SUM(AP67)+SUM(AQ67)</f>
        <v>0</v>
      </c>
      <c r="AS67" s="49" t="str">
        <f>SADZBA_POISTNE_KH(B67,C67,D67,S67,0)&amp;PU1_KH(R67,P67,Q67,AG67,U67,AF67,0)&amp;DP_KH(D67,L67,AK67,AM67,AO67,AQ67,0)</f>
        <v/>
      </c>
    </row>
    <row r="68" spans="1:45" s="30" customFormat="1" ht="35.1" hidden="1" customHeight="1" x14ac:dyDescent="0.25">
      <c r="A68" s="31">
        <f t="shared" si="10"/>
        <v>55</v>
      </c>
      <c r="B68" s="32"/>
      <c r="C68" s="32"/>
      <c r="D68" s="32"/>
      <c r="E68" s="33"/>
      <c r="F68" s="33"/>
      <c r="G68" s="34"/>
      <c r="H68" s="33"/>
      <c r="I68" s="33"/>
      <c r="J68" s="33"/>
      <c r="K68" s="33"/>
      <c r="L68" s="32"/>
      <c r="M68" s="33"/>
      <c r="N68" s="33"/>
      <c r="O68" s="33"/>
      <c r="P68" s="50"/>
      <c r="Q68" s="72"/>
      <c r="R68" s="65" t="str">
        <f t="shared" si="106"/>
        <v/>
      </c>
      <c r="S68" s="32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4"/>
      <c r="AG68" s="54" t="str" cm="1">
        <f t="array" ref="AG68">IF(AND(ISNUMBER(R68),ISNUMBER(P68)),SADZBA_POISTNE(B68,C68,D68,S68,P68,OBJEMOVA_ZLAVA+OBCHODNA_ZLAVA,2),"")</f>
        <v/>
      </c>
      <c r="AH68" s="54" t="str">
        <f t="shared" ref="AH68" si="218">IF(AG68="","",ROUND(AG68*(1-OBJEMOVA_ZLAVA),0))</f>
        <v/>
      </c>
      <c r="AI68" s="86" t="str">
        <f t="shared" si="108"/>
        <v/>
      </c>
      <c r="AJ68" s="95" t="str" cm="1">
        <f t="array" ref="AJ68">IF(AG68="","",SADZBA_POISTNE(B68,C68,D68,S68,P68,OBJEMOVA_ZLAVA+OBCHODNA_ZLAVA,3))</f>
        <v/>
      </c>
      <c r="AK68" s="33"/>
      <c r="AL68" s="54" t="str">
        <f t="shared" ref="AL68" si="219">IF(OR(L68="",AK68="",D68=""),"",L68*VLOOKUP(AK68,S_DP_URAZ_BALIK,2,FALSE)*VLOOKUP(D68,S_URAZ_VOZIDLO,2,FALSE))</f>
        <v/>
      </c>
      <c r="AM68" s="33"/>
      <c r="AN68" s="54" t="str">
        <f t="shared" ref="AN68" si="220">IF(AM68="","",(VLOOKUP(AM68,S_DP_BATOZINA,3,FALSE)))</f>
        <v/>
      </c>
      <c r="AO68" s="33"/>
      <c r="AP68" s="54" t="str">
        <f t="shared" ref="AP68" si="221">IF(AO68="","",VLOOKUP(AO68,S_DP_SKLO,2,FALSE))</f>
        <v/>
      </c>
      <c r="AQ68" s="56"/>
      <c r="AR68" s="95">
        <f t="shared" ref="AR68" si="222">SUM(AJ68)+SUM(AL68)+SUM(AN68)+SUM(AP68)+SUM(AQ68)</f>
        <v>0</v>
      </c>
      <c r="AS68" s="49" t="str">
        <f>SADZBA_POISTNE_KH(B68,C68,D68,S68,0)&amp;PU1_KH(R68,P68,Q68,AG68,U68,AF68,0)&amp;DP_KH(D68,L68,AK68,AM68,AO68,AQ68,0)</f>
        <v/>
      </c>
    </row>
    <row r="69" spans="1:45" s="30" customFormat="1" ht="35.1" hidden="1" customHeight="1" x14ac:dyDescent="0.25">
      <c r="A69" s="31">
        <f t="shared" si="10"/>
        <v>56</v>
      </c>
      <c r="B69" s="32"/>
      <c r="C69" s="32"/>
      <c r="D69" s="32"/>
      <c r="E69" s="33"/>
      <c r="F69" s="33"/>
      <c r="G69" s="34"/>
      <c r="H69" s="33"/>
      <c r="I69" s="33"/>
      <c r="J69" s="33"/>
      <c r="K69" s="33"/>
      <c r="L69" s="32"/>
      <c r="M69" s="33"/>
      <c r="N69" s="33"/>
      <c r="O69" s="33"/>
      <c r="P69" s="50"/>
      <c r="Q69" s="72"/>
      <c r="R69" s="65" t="str">
        <f t="shared" si="106"/>
        <v/>
      </c>
      <c r="S69" s="32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4"/>
      <c r="AG69" s="54" t="str" cm="1">
        <f t="array" ref="AG69">IF(AND(ISNUMBER(R69),ISNUMBER(P69)),SADZBA_POISTNE(B69,C69,D69,S69,P69,OBJEMOVA_ZLAVA+OBCHODNA_ZLAVA,2),"")</f>
        <v/>
      </c>
      <c r="AH69" s="54" t="str">
        <f t="shared" ref="AH69" si="223">IF(AG69="","",ROUND(AG69*(1-OBJEMOVA_ZLAVA),0))</f>
        <v/>
      </c>
      <c r="AI69" s="86" t="str">
        <f t="shared" si="108"/>
        <v/>
      </c>
      <c r="AJ69" s="95" t="str" cm="1">
        <f t="array" ref="AJ69">IF(AG69="","",SADZBA_POISTNE(B69,C69,D69,S69,P69,OBJEMOVA_ZLAVA+OBCHODNA_ZLAVA,3))</f>
        <v/>
      </c>
      <c r="AK69" s="33"/>
      <c r="AL69" s="54" t="str">
        <f t="shared" ref="AL69" si="224">IF(OR(L69="",AK69="",D69=""),"",L69*VLOOKUP(AK69,S_DP_URAZ_BALIK,2,FALSE)*VLOOKUP(D69,S_URAZ_VOZIDLO,2,FALSE))</f>
        <v/>
      </c>
      <c r="AM69" s="33"/>
      <c r="AN69" s="54" t="str">
        <f t="shared" ref="AN69" si="225">IF(AM69="","",(VLOOKUP(AM69,S_DP_BATOZINA,3,FALSE)))</f>
        <v/>
      </c>
      <c r="AO69" s="33"/>
      <c r="AP69" s="54" t="str">
        <f t="shared" ref="AP69" si="226">IF(AO69="","",VLOOKUP(AO69,S_DP_SKLO,2,FALSE))</f>
        <v/>
      </c>
      <c r="AQ69" s="56"/>
      <c r="AR69" s="95">
        <f t="shared" ref="AR69" si="227">SUM(AJ69)+SUM(AL69)+SUM(AN69)+SUM(AP69)+SUM(AQ69)</f>
        <v>0</v>
      </c>
      <c r="AS69" s="49" t="str">
        <f>SADZBA_POISTNE_KH(B69,C69,D69,S69,0)&amp;PU1_KH(R69,P69,Q69,AG69,U69,AF69,0)&amp;DP_KH(D69,L69,AK69,AM69,AO69,AQ69,0)</f>
        <v/>
      </c>
    </row>
    <row r="70" spans="1:45" s="30" customFormat="1" ht="35.1" hidden="1" customHeight="1" x14ac:dyDescent="0.25">
      <c r="A70" s="31">
        <f t="shared" si="10"/>
        <v>57</v>
      </c>
      <c r="B70" s="32"/>
      <c r="C70" s="32"/>
      <c r="D70" s="32"/>
      <c r="E70" s="33"/>
      <c r="F70" s="33"/>
      <c r="G70" s="34"/>
      <c r="H70" s="33"/>
      <c r="I70" s="33"/>
      <c r="J70" s="33"/>
      <c r="K70" s="33"/>
      <c r="L70" s="32"/>
      <c r="M70" s="33"/>
      <c r="N70" s="33"/>
      <c r="O70" s="33"/>
      <c r="P70" s="50"/>
      <c r="Q70" s="72"/>
      <c r="R70" s="65" t="str">
        <f t="shared" si="106"/>
        <v/>
      </c>
      <c r="S70" s="32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4"/>
      <c r="AG70" s="54" t="str" cm="1">
        <f t="array" ref="AG70">IF(AND(ISNUMBER(R70),ISNUMBER(P70)),SADZBA_POISTNE(B70,C70,D70,S70,P70,OBJEMOVA_ZLAVA+OBCHODNA_ZLAVA,2),"")</f>
        <v/>
      </c>
      <c r="AH70" s="54" t="str">
        <f t="shared" ref="AH70" si="228">IF(AG70="","",ROUND(AG70*(1-OBJEMOVA_ZLAVA),0))</f>
        <v/>
      </c>
      <c r="AI70" s="86" t="str">
        <f t="shared" si="108"/>
        <v/>
      </c>
      <c r="AJ70" s="95" t="str" cm="1">
        <f t="array" ref="AJ70">IF(AG70="","",SADZBA_POISTNE(B70,C70,D70,S70,P70,OBJEMOVA_ZLAVA+OBCHODNA_ZLAVA,3))</f>
        <v/>
      </c>
      <c r="AK70" s="33"/>
      <c r="AL70" s="54" t="str">
        <f t="shared" ref="AL70" si="229">IF(OR(L70="",AK70="",D70=""),"",L70*VLOOKUP(AK70,S_DP_URAZ_BALIK,2,FALSE)*VLOOKUP(D70,S_URAZ_VOZIDLO,2,FALSE))</f>
        <v/>
      </c>
      <c r="AM70" s="33"/>
      <c r="AN70" s="54" t="str">
        <f t="shared" ref="AN70" si="230">IF(AM70="","",(VLOOKUP(AM70,S_DP_BATOZINA,3,FALSE)))</f>
        <v/>
      </c>
      <c r="AO70" s="33"/>
      <c r="AP70" s="54" t="str">
        <f t="shared" ref="AP70" si="231">IF(AO70="","",VLOOKUP(AO70,S_DP_SKLO,2,FALSE))</f>
        <v/>
      </c>
      <c r="AQ70" s="56"/>
      <c r="AR70" s="95">
        <f t="shared" ref="AR70" si="232">SUM(AJ70)+SUM(AL70)+SUM(AN70)+SUM(AP70)+SUM(AQ70)</f>
        <v>0</v>
      </c>
      <c r="AS70" s="49" t="str">
        <f>SADZBA_POISTNE_KH(B70,C70,D70,S70,0)&amp;PU1_KH(R70,P70,Q70,AG70,U70,AF70,0)&amp;DP_KH(D70,L70,AK70,AM70,AO70,AQ70,0)</f>
        <v/>
      </c>
    </row>
    <row r="71" spans="1:45" s="30" customFormat="1" ht="35.1" hidden="1" customHeight="1" x14ac:dyDescent="0.25">
      <c r="A71" s="31">
        <f t="shared" si="10"/>
        <v>58</v>
      </c>
      <c r="B71" s="32"/>
      <c r="C71" s="32"/>
      <c r="D71" s="32"/>
      <c r="E71" s="33"/>
      <c r="F71" s="33"/>
      <c r="G71" s="34"/>
      <c r="H71" s="33"/>
      <c r="I71" s="33"/>
      <c r="J71" s="33"/>
      <c r="K71" s="33"/>
      <c r="L71" s="32"/>
      <c r="M71" s="33"/>
      <c r="N71" s="33"/>
      <c r="O71" s="33"/>
      <c r="P71" s="50"/>
      <c r="Q71" s="72"/>
      <c r="R71" s="65" t="str">
        <f t="shared" si="106"/>
        <v/>
      </c>
      <c r="S71" s="32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4"/>
      <c r="AG71" s="54" t="str" cm="1">
        <f t="array" ref="AG71">IF(AND(ISNUMBER(R71),ISNUMBER(P71)),SADZBA_POISTNE(B71,C71,D71,S71,P71,OBJEMOVA_ZLAVA+OBCHODNA_ZLAVA,2),"")</f>
        <v/>
      </c>
      <c r="AH71" s="54" t="str">
        <f t="shared" ref="AH71" si="233">IF(AG71="","",ROUND(AG71*(1-OBJEMOVA_ZLAVA),0))</f>
        <v/>
      </c>
      <c r="AI71" s="86" t="str">
        <f t="shared" si="108"/>
        <v/>
      </c>
      <c r="AJ71" s="95" t="str" cm="1">
        <f t="array" ref="AJ71">IF(AG71="","",SADZBA_POISTNE(B71,C71,D71,S71,P71,OBJEMOVA_ZLAVA+OBCHODNA_ZLAVA,3))</f>
        <v/>
      </c>
      <c r="AK71" s="33"/>
      <c r="AL71" s="54" t="str">
        <f t="shared" ref="AL71" si="234">IF(OR(L71="",AK71="",D71=""),"",L71*VLOOKUP(AK71,S_DP_URAZ_BALIK,2,FALSE)*VLOOKUP(D71,S_URAZ_VOZIDLO,2,FALSE))</f>
        <v/>
      </c>
      <c r="AM71" s="33"/>
      <c r="AN71" s="54" t="str">
        <f t="shared" ref="AN71" si="235">IF(AM71="","",(VLOOKUP(AM71,S_DP_BATOZINA,3,FALSE)))</f>
        <v/>
      </c>
      <c r="AO71" s="33"/>
      <c r="AP71" s="54" t="str">
        <f t="shared" ref="AP71" si="236">IF(AO71="","",VLOOKUP(AO71,S_DP_SKLO,2,FALSE))</f>
        <v/>
      </c>
      <c r="AQ71" s="56"/>
      <c r="AR71" s="95">
        <f t="shared" ref="AR71" si="237">SUM(AJ71)+SUM(AL71)+SUM(AN71)+SUM(AP71)+SUM(AQ71)</f>
        <v>0</v>
      </c>
      <c r="AS71" s="49" t="str">
        <f>SADZBA_POISTNE_KH(B71,C71,D71,S71,0)&amp;PU1_KH(R71,P71,Q71,AG71,U71,AF71,0)&amp;DP_KH(D71,L71,AK71,AM71,AO71,AQ71,0)</f>
        <v/>
      </c>
    </row>
    <row r="72" spans="1:45" s="30" customFormat="1" ht="35.1" hidden="1" customHeight="1" x14ac:dyDescent="0.25">
      <c r="A72" s="31">
        <f t="shared" si="10"/>
        <v>59</v>
      </c>
      <c r="B72" s="32"/>
      <c r="C72" s="32"/>
      <c r="D72" s="32"/>
      <c r="E72" s="33"/>
      <c r="F72" s="33"/>
      <c r="G72" s="34"/>
      <c r="H72" s="33"/>
      <c r="I72" s="33"/>
      <c r="J72" s="33"/>
      <c r="K72" s="33"/>
      <c r="L72" s="32"/>
      <c r="M72" s="33"/>
      <c r="N72" s="33"/>
      <c r="O72" s="33"/>
      <c r="P72" s="50"/>
      <c r="Q72" s="72"/>
      <c r="R72" s="65" t="str">
        <f t="shared" si="106"/>
        <v/>
      </c>
      <c r="S72" s="32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4"/>
      <c r="AG72" s="54" t="str" cm="1">
        <f t="array" ref="AG72">IF(AND(ISNUMBER(R72),ISNUMBER(P72)),SADZBA_POISTNE(B72,C72,D72,S72,P72,OBJEMOVA_ZLAVA+OBCHODNA_ZLAVA,2),"")</f>
        <v/>
      </c>
      <c r="AH72" s="54" t="str">
        <f t="shared" ref="AH72" si="238">IF(AG72="","",ROUND(AG72*(1-OBJEMOVA_ZLAVA),0))</f>
        <v/>
      </c>
      <c r="AI72" s="86" t="str">
        <f t="shared" si="108"/>
        <v/>
      </c>
      <c r="AJ72" s="95" t="str" cm="1">
        <f t="array" ref="AJ72">IF(AG72="","",SADZBA_POISTNE(B72,C72,D72,S72,P72,OBJEMOVA_ZLAVA+OBCHODNA_ZLAVA,3))</f>
        <v/>
      </c>
      <c r="AK72" s="33"/>
      <c r="AL72" s="54" t="str">
        <f t="shared" ref="AL72" si="239">IF(OR(L72="",AK72="",D72=""),"",L72*VLOOKUP(AK72,S_DP_URAZ_BALIK,2,FALSE)*VLOOKUP(D72,S_URAZ_VOZIDLO,2,FALSE))</f>
        <v/>
      </c>
      <c r="AM72" s="33"/>
      <c r="AN72" s="54" t="str">
        <f t="shared" ref="AN72" si="240">IF(AM72="","",(VLOOKUP(AM72,S_DP_BATOZINA,3,FALSE)))</f>
        <v/>
      </c>
      <c r="AO72" s="33"/>
      <c r="AP72" s="54" t="str">
        <f t="shared" ref="AP72" si="241">IF(AO72="","",VLOOKUP(AO72,S_DP_SKLO,2,FALSE))</f>
        <v/>
      </c>
      <c r="AQ72" s="56"/>
      <c r="AR72" s="95">
        <f t="shared" ref="AR72" si="242">SUM(AJ72)+SUM(AL72)+SUM(AN72)+SUM(AP72)+SUM(AQ72)</f>
        <v>0</v>
      </c>
      <c r="AS72" s="49" t="str">
        <f>SADZBA_POISTNE_KH(B72,C72,D72,S72,0)&amp;PU1_KH(R72,P72,Q72,AG72,U72,AF72,0)&amp;DP_KH(D72,L72,AK72,AM72,AO72,AQ72,0)</f>
        <v/>
      </c>
    </row>
    <row r="73" spans="1:45" s="30" customFormat="1" ht="35.1" hidden="1" customHeight="1" x14ac:dyDescent="0.25">
      <c r="A73" s="31">
        <f t="shared" si="10"/>
        <v>60</v>
      </c>
      <c r="B73" s="32"/>
      <c r="C73" s="32"/>
      <c r="D73" s="32"/>
      <c r="E73" s="33"/>
      <c r="F73" s="33"/>
      <c r="G73" s="34"/>
      <c r="H73" s="33"/>
      <c r="I73" s="33"/>
      <c r="J73" s="33"/>
      <c r="K73" s="33"/>
      <c r="L73" s="32"/>
      <c r="M73" s="33"/>
      <c r="N73" s="33"/>
      <c r="O73" s="33"/>
      <c r="P73" s="50"/>
      <c r="Q73" s="72"/>
      <c r="R73" s="65" t="str">
        <f t="shared" si="106"/>
        <v/>
      </c>
      <c r="S73" s="32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4"/>
      <c r="AG73" s="54" t="str" cm="1">
        <f t="array" ref="AG73">IF(AND(ISNUMBER(R73),ISNUMBER(P73)),SADZBA_POISTNE(B73,C73,D73,S73,P73,OBJEMOVA_ZLAVA+OBCHODNA_ZLAVA,2),"")</f>
        <v/>
      </c>
      <c r="AH73" s="54" t="str">
        <f t="shared" ref="AH73" si="243">IF(AG73="","",ROUND(AG73*(1-OBJEMOVA_ZLAVA),0))</f>
        <v/>
      </c>
      <c r="AI73" s="86" t="str">
        <f t="shared" si="108"/>
        <v/>
      </c>
      <c r="AJ73" s="95" t="str" cm="1">
        <f t="array" ref="AJ73">IF(AG73="","",SADZBA_POISTNE(B73,C73,D73,S73,P73,OBJEMOVA_ZLAVA+OBCHODNA_ZLAVA,3))</f>
        <v/>
      </c>
      <c r="AK73" s="33"/>
      <c r="AL73" s="54" t="str">
        <f t="shared" ref="AL73" si="244">IF(OR(L73="",AK73="",D73=""),"",L73*VLOOKUP(AK73,S_DP_URAZ_BALIK,2,FALSE)*VLOOKUP(D73,S_URAZ_VOZIDLO,2,FALSE))</f>
        <v/>
      </c>
      <c r="AM73" s="33"/>
      <c r="AN73" s="54" t="str">
        <f t="shared" ref="AN73" si="245">IF(AM73="","",(VLOOKUP(AM73,S_DP_BATOZINA,3,FALSE)))</f>
        <v/>
      </c>
      <c r="AO73" s="33"/>
      <c r="AP73" s="54" t="str">
        <f t="shared" ref="AP73" si="246">IF(AO73="","",VLOOKUP(AO73,S_DP_SKLO,2,FALSE))</f>
        <v/>
      </c>
      <c r="AQ73" s="56"/>
      <c r="AR73" s="95">
        <f t="shared" ref="AR73" si="247">SUM(AJ73)+SUM(AL73)+SUM(AN73)+SUM(AP73)+SUM(AQ73)</f>
        <v>0</v>
      </c>
      <c r="AS73" s="49" t="str">
        <f>SADZBA_POISTNE_KH(B73,C73,D73,S73,0)&amp;PU1_KH(R73,P73,Q73,AG73,U73,AF73,0)&amp;DP_KH(D73,L73,AK73,AM73,AO73,AQ73,0)</f>
        <v/>
      </c>
    </row>
    <row r="74" spans="1:45" s="30" customFormat="1" ht="35.1" hidden="1" customHeight="1" x14ac:dyDescent="0.25">
      <c r="A74" s="31">
        <f t="shared" si="10"/>
        <v>61</v>
      </c>
      <c r="B74" s="32"/>
      <c r="C74" s="32"/>
      <c r="D74" s="32"/>
      <c r="E74" s="33"/>
      <c r="F74" s="33"/>
      <c r="G74" s="34"/>
      <c r="H74" s="33"/>
      <c r="I74" s="33"/>
      <c r="J74" s="33"/>
      <c r="K74" s="33"/>
      <c r="L74" s="32"/>
      <c r="M74" s="33"/>
      <c r="N74" s="33"/>
      <c r="O74" s="33"/>
      <c r="P74" s="50"/>
      <c r="Q74" s="72"/>
      <c r="R74" s="65" t="str">
        <f t="shared" si="106"/>
        <v/>
      </c>
      <c r="S74" s="32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4"/>
      <c r="AG74" s="54" t="str" cm="1">
        <f t="array" ref="AG74">IF(AND(ISNUMBER(R74),ISNUMBER(P74)),SADZBA_POISTNE(B74,C74,D74,S74,P74,OBJEMOVA_ZLAVA+OBCHODNA_ZLAVA,2),"")</f>
        <v/>
      </c>
      <c r="AH74" s="54" t="str">
        <f t="shared" ref="AH74" si="248">IF(AG74="","",ROUND(AG74*(1-OBJEMOVA_ZLAVA),0))</f>
        <v/>
      </c>
      <c r="AI74" s="86" t="str">
        <f t="shared" si="108"/>
        <v/>
      </c>
      <c r="AJ74" s="95" t="str" cm="1">
        <f t="array" ref="AJ74">IF(AG74="","",SADZBA_POISTNE(B74,C74,D74,S74,P74,OBJEMOVA_ZLAVA+OBCHODNA_ZLAVA,3))</f>
        <v/>
      </c>
      <c r="AK74" s="33"/>
      <c r="AL74" s="54" t="str">
        <f t="shared" ref="AL74" si="249">IF(OR(L74="",AK74="",D74=""),"",L74*VLOOKUP(AK74,S_DP_URAZ_BALIK,2,FALSE)*VLOOKUP(D74,S_URAZ_VOZIDLO,2,FALSE))</f>
        <v/>
      </c>
      <c r="AM74" s="33"/>
      <c r="AN74" s="54" t="str">
        <f t="shared" ref="AN74" si="250">IF(AM74="","",(VLOOKUP(AM74,S_DP_BATOZINA,3,FALSE)))</f>
        <v/>
      </c>
      <c r="AO74" s="33"/>
      <c r="AP74" s="54" t="str">
        <f t="shared" ref="AP74" si="251">IF(AO74="","",VLOOKUP(AO74,S_DP_SKLO,2,FALSE))</f>
        <v/>
      </c>
      <c r="AQ74" s="56"/>
      <c r="AR74" s="95">
        <f t="shared" ref="AR74" si="252">SUM(AJ74)+SUM(AL74)+SUM(AN74)+SUM(AP74)+SUM(AQ74)</f>
        <v>0</v>
      </c>
      <c r="AS74" s="49" t="str">
        <f>SADZBA_POISTNE_KH(B74,C74,D74,S74,0)&amp;PU1_KH(R74,P74,Q74,AG74,U74,AF74,0)&amp;DP_KH(D74,L74,AK74,AM74,AO74,AQ74,0)</f>
        <v/>
      </c>
    </row>
    <row r="75" spans="1:45" s="30" customFormat="1" ht="35.1" hidden="1" customHeight="1" x14ac:dyDescent="0.25">
      <c r="A75" s="31">
        <f t="shared" si="10"/>
        <v>62</v>
      </c>
      <c r="B75" s="32"/>
      <c r="C75" s="32"/>
      <c r="D75" s="32"/>
      <c r="E75" s="33"/>
      <c r="F75" s="33"/>
      <c r="G75" s="34"/>
      <c r="H75" s="33"/>
      <c r="I75" s="33"/>
      <c r="J75" s="33"/>
      <c r="K75" s="33"/>
      <c r="L75" s="32"/>
      <c r="M75" s="33"/>
      <c r="N75" s="33"/>
      <c r="O75" s="33"/>
      <c r="P75" s="50"/>
      <c r="Q75" s="72"/>
      <c r="R75" s="65" t="str">
        <f t="shared" si="106"/>
        <v/>
      </c>
      <c r="S75" s="32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4"/>
      <c r="AG75" s="54" t="str" cm="1">
        <f t="array" ref="AG75">IF(AND(ISNUMBER(R75),ISNUMBER(P75)),SADZBA_POISTNE(B75,C75,D75,S75,P75,OBJEMOVA_ZLAVA+OBCHODNA_ZLAVA,2),"")</f>
        <v/>
      </c>
      <c r="AH75" s="54" t="str">
        <f t="shared" ref="AH75" si="253">IF(AG75="","",ROUND(AG75*(1-OBJEMOVA_ZLAVA),0))</f>
        <v/>
      </c>
      <c r="AI75" s="86" t="str">
        <f t="shared" si="108"/>
        <v/>
      </c>
      <c r="AJ75" s="95" t="str" cm="1">
        <f t="array" ref="AJ75">IF(AG75="","",SADZBA_POISTNE(B75,C75,D75,S75,P75,OBJEMOVA_ZLAVA+OBCHODNA_ZLAVA,3))</f>
        <v/>
      </c>
      <c r="AK75" s="33"/>
      <c r="AL75" s="54" t="str">
        <f t="shared" ref="AL75" si="254">IF(OR(L75="",AK75="",D75=""),"",L75*VLOOKUP(AK75,S_DP_URAZ_BALIK,2,FALSE)*VLOOKUP(D75,S_URAZ_VOZIDLO,2,FALSE))</f>
        <v/>
      </c>
      <c r="AM75" s="33"/>
      <c r="AN75" s="54" t="str">
        <f t="shared" ref="AN75" si="255">IF(AM75="","",(VLOOKUP(AM75,S_DP_BATOZINA,3,FALSE)))</f>
        <v/>
      </c>
      <c r="AO75" s="33"/>
      <c r="AP75" s="54" t="str">
        <f t="shared" ref="AP75" si="256">IF(AO75="","",VLOOKUP(AO75,S_DP_SKLO,2,FALSE))</f>
        <v/>
      </c>
      <c r="AQ75" s="56"/>
      <c r="AR75" s="95">
        <f t="shared" ref="AR75" si="257">SUM(AJ75)+SUM(AL75)+SUM(AN75)+SUM(AP75)+SUM(AQ75)</f>
        <v>0</v>
      </c>
      <c r="AS75" s="49" t="str">
        <f>SADZBA_POISTNE_KH(B75,C75,D75,S75,0)&amp;PU1_KH(R75,P75,Q75,AG75,U75,AF75,0)&amp;DP_KH(D75,L75,AK75,AM75,AO75,AQ75,0)</f>
        <v/>
      </c>
    </row>
    <row r="76" spans="1:45" s="30" customFormat="1" ht="35.1" hidden="1" customHeight="1" x14ac:dyDescent="0.25">
      <c r="A76" s="31">
        <f t="shared" si="10"/>
        <v>63</v>
      </c>
      <c r="B76" s="32"/>
      <c r="C76" s="32"/>
      <c r="D76" s="32"/>
      <c r="E76" s="33"/>
      <c r="F76" s="33"/>
      <c r="G76" s="34"/>
      <c r="H76" s="33"/>
      <c r="I76" s="33"/>
      <c r="J76" s="33"/>
      <c r="K76" s="33"/>
      <c r="L76" s="32"/>
      <c r="M76" s="33"/>
      <c r="N76" s="33"/>
      <c r="O76" s="33"/>
      <c r="P76" s="50"/>
      <c r="Q76" s="72"/>
      <c r="R76" s="65" t="str">
        <f t="shared" si="106"/>
        <v/>
      </c>
      <c r="S76" s="32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4"/>
      <c r="AG76" s="54" t="str" cm="1">
        <f t="array" ref="AG76">IF(AND(ISNUMBER(R76),ISNUMBER(P76)),SADZBA_POISTNE(B76,C76,D76,S76,P76,OBJEMOVA_ZLAVA+OBCHODNA_ZLAVA,2),"")</f>
        <v/>
      </c>
      <c r="AH76" s="54" t="str">
        <f t="shared" ref="AH76" si="258">IF(AG76="","",ROUND(AG76*(1-OBJEMOVA_ZLAVA),0))</f>
        <v/>
      </c>
      <c r="AI76" s="86" t="str">
        <f t="shared" si="108"/>
        <v/>
      </c>
      <c r="AJ76" s="95" t="str" cm="1">
        <f t="array" ref="AJ76">IF(AG76="","",SADZBA_POISTNE(B76,C76,D76,S76,P76,OBJEMOVA_ZLAVA+OBCHODNA_ZLAVA,3))</f>
        <v/>
      </c>
      <c r="AK76" s="33"/>
      <c r="AL76" s="54" t="str">
        <f t="shared" ref="AL76" si="259">IF(OR(L76="",AK76="",D76=""),"",L76*VLOOKUP(AK76,S_DP_URAZ_BALIK,2,FALSE)*VLOOKUP(D76,S_URAZ_VOZIDLO,2,FALSE))</f>
        <v/>
      </c>
      <c r="AM76" s="33"/>
      <c r="AN76" s="54" t="str">
        <f t="shared" ref="AN76" si="260">IF(AM76="","",(VLOOKUP(AM76,S_DP_BATOZINA,3,FALSE)))</f>
        <v/>
      </c>
      <c r="AO76" s="33"/>
      <c r="AP76" s="54" t="str">
        <f t="shared" ref="AP76" si="261">IF(AO76="","",VLOOKUP(AO76,S_DP_SKLO,2,FALSE))</f>
        <v/>
      </c>
      <c r="AQ76" s="56"/>
      <c r="AR76" s="95">
        <f t="shared" ref="AR76" si="262">SUM(AJ76)+SUM(AL76)+SUM(AN76)+SUM(AP76)+SUM(AQ76)</f>
        <v>0</v>
      </c>
      <c r="AS76" s="49" t="str">
        <f>SADZBA_POISTNE_KH(B76,C76,D76,S76,0)&amp;PU1_KH(R76,P76,Q76,AG76,U76,AF76,0)&amp;DP_KH(D76,L76,AK76,AM76,AO76,AQ76,0)</f>
        <v/>
      </c>
    </row>
    <row r="77" spans="1:45" s="30" customFormat="1" ht="35.1" hidden="1" customHeight="1" x14ac:dyDescent="0.25">
      <c r="A77" s="31">
        <f t="shared" si="10"/>
        <v>64</v>
      </c>
      <c r="B77" s="32"/>
      <c r="C77" s="32"/>
      <c r="D77" s="32"/>
      <c r="E77" s="33"/>
      <c r="F77" s="33"/>
      <c r="G77" s="34"/>
      <c r="H77" s="33"/>
      <c r="I77" s="33"/>
      <c r="J77" s="33"/>
      <c r="K77" s="33"/>
      <c r="L77" s="32"/>
      <c r="M77" s="33"/>
      <c r="N77" s="33"/>
      <c r="O77" s="33"/>
      <c r="P77" s="50"/>
      <c r="Q77" s="72"/>
      <c r="R77" s="65" t="str">
        <f t="shared" si="106"/>
        <v/>
      </c>
      <c r="S77" s="32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4"/>
      <c r="AG77" s="54" t="str" cm="1">
        <f t="array" ref="AG77">IF(AND(ISNUMBER(R77),ISNUMBER(P77)),SADZBA_POISTNE(B77,C77,D77,S77,P77,OBJEMOVA_ZLAVA+OBCHODNA_ZLAVA,2),"")</f>
        <v/>
      </c>
      <c r="AH77" s="54" t="str">
        <f t="shared" ref="AH77" si="263">IF(AG77="","",ROUND(AG77*(1-OBJEMOVA_ZLAVA),0))</f>
        <v/>
      </c>
      <c r="AI77" s="86" t="str">
        <f t="shared" si="108"/>
        <v/>
      </c>
      <c r="AJ77" s="95" t="str" cm="1">
        <f t="array" ref="AJ77">IF(AG77="","",SADZBA_POISTNE(B77,C77,D77,S77,P77,OBJEMOVA_ZLAVA+OBCHODNA_ZLAVA,3))</f>
        <v/>
      </c>
      <c r="AK77" s="33"/>
      <c r="AL77" s="54" t="str">
        <f t="shared" ref="AL77" si="264">IF(OR(L77="",AK77="",D77=""),"",L77*VLOOKUP(AK77,S_DP_URAZ_BALIK,2,FALSE)*VLOOKUP(D77,S_URAZ_VOZIDLO,2,FALSE))</f>
        <v/>
      </c>
      <c r="AM77" s="33"/>
      <c r="AN77" s="54" t="str">
        <f t="shared" ref="AN77" si="265">IF(AM77="","",(VLOOKUP(AM77,S_DP_BATOZINA,3,FALSE)))</f>
        <v/>
      </c>
      <c r="AO77" s="33"/>
      <c r="AP77" s="54" t="str">
        <f t="shared" ref="AP77" si="266">IF(AO77="","",VLOOKUP(AO77,S_DP_SKLO,2,FALSE))</f>
        <v/>
      </c>
      <c r="AQ77" s="56"/>
      <c r="AR77" s="95">
        <f t="shared" ref="AR77" si="267">SUM(AJ77)+SUM(AL77)+SUM(AN77)+SUM(AP77)+SUM(AQ77)</f>
        <v>0</v>
      </c>
      <c r="AS77" s="49" t="str">
        <f>SADZBA_POISTNE_KH(B77,C77,D77,S77,0)&amp;PU1_KH(R77,P77,Q77,AG77,U77,AF77,0)&amp;DP_KH(D77,L77,AK77,AM77,AO77,AQ77,0)</f>
        <v/>
      </c>
    </row>
    <row r="78" spans="1:45" s="30" customFormat="1" ht="35.1" hidden="1" customHeight="1" x14ac:dyDescent="0.25">
      <c r="A78" s="31">
        <f t="shared" si="10"/>
        <v>65</v>
      </c>
      <c r="B78" s="32"/>
      <c r="C78" s="32"/>
      <c r="D78" s="32"/>
      <c r="E78" s="33"/>
      <c r="F78" s="33"/>
      <c r="G78" s="34"/>
      <c r="H78" s="33"/>
      <c r="I78" s="33"/>
      <c r="J78" s="33"/>
      <c r="K78" s="33"/>
      <c r="L78" s="32"/>
      <c r="M78" s="33"/>
      <c r="N78" s="33"/>
      <c r="O78" s="33"/>
      <c r="P78" s="50"/>
      <c r="Q78" s="72"/>
      <c r="R78" s="65" t="str">
        <f t="shared" ref="R78:R109" si="268">SADZBA_POISTNE(B78,C78,D78,S78,P78,OBJEMOVA_ZLAVA+OBCHODNA_ZLAVA,1)</f>
        <v/>
      </c>
      <c r="S78" s="32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4"/>
      <c r="AG78" s="54" t="str" cm="1">
        <f t="array" ref="AG78">IF(AND(ISNUMBER(R78),ISNUMBER(P78)),SADZBA_POISTNE(B78,C78,D78,S78,P78,OBJEMOVA_ZLAVA+OBCHODNA_ZLAVA,2),"")</f>
        <v/>
      </c>
      <c r="AH78" s="54" t="str">
        <f t="shared" ref="AH78" si="269">IF(AG78="","",ROUND(AG78*(1-OBJEMOVA_ZLAVA),0))</f>
        <v/>
      </c>
      <c r="AI78" s="86" t="str">
        <f t="shared" ref="AI78:AI109" si="270">IF(AG78="","",OBJEMOVA_ZLAVA+OBCHODNA_ZLAVA)</f>
        <v/>
      </c>
      <c r="AJ78" s="95" t="str" cm="1">
        <f t="array" ref="AJ78">IF(AG78="","",SADZBA_POISTNE(B78,C78,D78,S78,P78,OBJEMOVA_ZLAVA+OBCHODNA_ZLAVA,3))</f>
        <v/>
      </c>
      <c r="AK78" s="33"/>
      <c r="AL78" s="54" t="str">
        <f t="shared" ref="AL78" si="271">IF(OR(L78="",AK78="",D78=""),"",L78*VLOOKUP(AK78,S_DP_URAZ_BALIK,2,FALSE)*VLOOKUP(D78,S_URAZ_VOZIDLO,2,FALSE))</f>
        <v/>
      </c>
      <c r="AM78" s="33"/>
      <c r="AN78" s="54" t="str">
        <f t="shared" ref="AN78" si="272">IF(AM78="","",(VLOOKUP(AM78,S_DP_BATOZINA,3,FALSE)))</f>
        <v/>
      </c>
      <c r="AO78" s="33"/>
      <c r="AP78" s="54" t="str">
        <f t="shared" ref="AP78" si="273">IF(AO78="","",VLOOKUP(AO78,S_DP_SKLO,2,FALSE))</f>
        <v/>
      </c>
      <c r="AQ78" s="56"/>
      <c r="AR78" s="95">
        <f t="shared" ref="AR78" si="274">SUM(AJ78)+SUM(AL78)+SUM(AN78)+SUM(AP78)+SUM(AQ78)</f>
        <v>0</v>
      </c>
      <c r="AS78" s="49" t="str">
        <f>SADZBA_POISTNE_KH(B78,C78,D78,S78,0)&amp;PU1_KH(R78,P78,Q78,AG78,U78,AF78,0)&amp;DP_KH(D78,L78,AK78,AM78,AO78,AQ78,0)</f>
        <v/>
      </c>
    </row>
    <row r="79" spans="1:45" s="30" customFormat="1" ht="35.1" hidden="1" customHeight="1" x14ac:dyDescent="0.25">
      <c r="A79" s="31">
        <f t="shared" si="10"/>
        <v>66</v>
      </c>
      <c r="B79" s="32"/>
      <c r="C79" s="32"/>
      <c r="D79" s="32"/>
      <c r="E79" s="33"/>
      <c r="F79" s="33"/>
      <c r="G79" s="34"/>
      <c r="H79" s="33"/>
      <c r="I79" s="33"/>
      <c r="J79" s="33"/>
      <c r="K79" s="33"/>
      <c r="L79" s="32"/>
      <c r="M79" s="33"/>
      <c r="N79" s="33"/>
      <c r="O79" s="33"/>
      <c r="P79" s="50"/>
      <c r="Q79" s="72"/>
      <c r="R79" s="65" t="str">
        <f t="shared" si="268"/>
        <v/>
      </c>
      <c r="S79" s="32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4"/>
      <c r="AG79" s="54" t="str" cm="1">
        <f t="array" ref="AG79">IF(AND(ISNUMBER(R79),ISNUMBER(P79)),SADZBA_POISTNE(B79,C79,D79,S79,P79,OBJEMOVA_ZLAVA+OBCHODNA_ZLAVA,2),"")</f>
        <v/>
      </c>
      <c r="AH79" s="54" t="str">
        <f t="shared" ref="AH79" si="275">IF(AG79="","",ROUND(AG79*(1-OBJEMOVA_ZLAVA),0))</f>
        <v/>
      </c>
      <c r="AI79" s="86" t="str">
        <f t="shared" si="270"/>
        <v/>
      </c>
      <c r="AJ79" s="95" t="str" cm="1">
        <f t="array" ref="AJ79">IF(AG79="","",SADZBA_POISTNE(B79,C79,D79,S79,P79,OBJEMOVA_ZLAVA+OBCHODNA_ZLAVA,3))</f>
        <v/>
      </c>
      <c r="AK79" s="33"/>
      <c r="AL79" s="54" t="str">
        <f t="shared" ref="AL79" si="276">IF(OR(L79="",AK79="",D79=""),"",L79*VLOOKUP(AK79,S_DP_URAZ_BALIK,2,FALSE)*VLOOKUP(D79,S_URAZ_VOZIDLO,2,FALSE))</f>
        <v/>
      </c>
      <c r="AM79" s="33"/>
      <c r="AN79" s="54" t="str">
        <f t="shared" ref="AN79" si="277">IF(AM79="","",(VLOOKUP(AM79,S_DP_BATOZINA,3,FALSE)))</f>
        <v/>
      </c>
      <c r="AO79" s="33"/>
      <c r="AP79" s="54" t="str">
        <f t="shared" ref="AP79" si="278">IF(AO79="","",VLOOKUP(AO79,S_DP_SKLO,2,FALSE))</f>
        <v/>
      </c>
      <c r="AQ79" s="56"/>
      <c r="AR79" s="95">
        <f t="shared" ref="AR79" si="279">SUM(AJ79)+SUM(AL79)+SUM(AN79)+SUM(AP79)+SUM(AQ79)</f>
        <v>0</v>
      </c>
      <c r="AS79" s="49" t="str">
        <f>SADZBA_POISTNE_KH(B79,C79,D79,S79,0)&amp;PU1_KH(R79,P79,Q79,AG79,U79,AF79,0)&amp;DP_KH(D79,L79,AK79,AM79,AO79,AQ79,0)</f>
        <v/>
      </c>
    </row>
    <row r="80" spans="1:45" s="30" customFormat="1" ht="35.1" hidden="1" customHeight="1" x14ac:dyDescent="0.25">
      <c r="A80" s="31">
        <f t="shared" ref="A80:A143" si="280">A79+1</f>
        <v>67</v>
      </c>
      <c r="B80" s="32"/>
      <c r="C80" s="32"/>
      <c r="D80" s="32"/>
      <c r="E80" s="33"/>
      <c r="F80" s="33"/>
      <c r="G80" s="34"/>
      <c r="H80" s="33"/>
      <c r="I80" s="33"/>
      <c r="J80" s="33"/>
      <c r="K80" s="33"/>
      <c r="L80" s="32"/>
      <c r="M80" s="33"/>
      <c r="N80" s="33"/>
      <c r="O80" s="33"/>
      <c r="P80" s="50"/>
      <c r="Q80" s="72"/>
      <c r="R80" s="65" t="str">
        <f t="shared" si="268"/>
        <v/>
      </c>
      <c r="S80" s="32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4"/>
      <c r="AG80" s="54" t="str" cm="1">
        <f t="array" ref="AG80">IF(AND(ISNUMBER(R80),ISNUMBER(P80)),SADZBA_POISTNE(B80,C80,D80,S80,P80,OBJEMOVA_ZLAVA+OBCHODNA_ZLAVA,2),"")</f>
        <v/>
      </c>
      <c r="AH80" s="54" t="str">
        <f t="shared" ref="AH80" si="281">IF(AG80="","",ROUND(AG80*(1-OBJEMOVA_ZLAVA),0))</f>
        <v/>
      </c>
      <c r="AI80" s="86" t="str">
        <f t="shared" si="270"/>
        <v/>
      </c>
      <c r="AJ80" s="95" t="str" cm="1">
        <f t="array" ref="AJ80">IF(AG80="","",SADZBA_POISTNE(B80,C80,D80,S80,P80,OBJEMOVA_ZLAVA+OBCHODNA_ZLAVA,3))</f>
        <v/>
      </c>
      <c r="AK80" s="33"/>
      <c r="AL80" s="54" t="str">
        <f t="shared" ref="AL80" si="282">IF(OR(L80="",AK80="",D80=""),"",L80*VLOOKUP(AK80,S_DP_URAZ_BALIK,2,FALSE)*VLOOKUP(D80,S_URAZ_VOZIDLO,2,FALSE))</f>
        <v/>
      </c>
      <c r="AM80" s="33"/>
      <c r="AN80" s="54" t="str">
        <f t="shared" ref="AN80" si="283">IF(AM80="","",(VLOOKUP(AM80,S_DP_BATOZINA,3,FALSE)))</f>
        <v/>
      </c>
      <c r="AO80" s="33"/>
      <c r="AP80" s="54" t="str">
        <f t="shared" ref="AP80" si="284">IF(AO80="","",VLOOKUP(AO80,S_DP_SKLO,2,FALSE))</f>
        <v/>
      </c>
      <c r="AQ80" s="56"/>
      <c r="AR80" s="95">
        <f t="shared" ref="AR80" si="285">SUM(AJ80)+SUM(AL80)+SUM(AN80)+SUM(AP80)+SUM(AQ80)</f>
        <v>0</v>
      </c>
      <c r="AS80" s="49" t="str">
        <f>SADZBA_POISTNE_KH(B80,C80,D80,S80,0)&amp;PU1_KH(R80,P80,Q80,AG80,U80,AF80,0)&amp;DP_KH(D80,L80,AK80,AM80,AO80,AQ80,0)</f>
        <v/>
      </c>
    </row>
    <row r="81" spans="1:45" s="30" customFormat="1" ht="35.1" hidden="1" customHeight="1" x14ac:dyDescent="0.25">
      <c r="A81" s="31">
        <f t="shared" si="280"/>
        <v>68</v>
      </c>
      <c r="B81" s="32"/>
      <c r="C81" s="32"/>
      <c r="D81" s="32"/>
      <c r="E81" s="33"/>
      <c r="F81" s="33"/>
      <c r="G81" s="34"/>
      <c r="H81" s="33"/>
      <c r="I81" s="33"/>
      <c r="J81" s="33"/>
      <c r="K81" s="33"/>
      <c r="L81" s="32"/>
      <c r="M81" s="33"/>
      <c r="N81" s="33"/>
      <c r="O81" s="33"/>
      <c r="P81" s="50"/>
      <c r="Q81" s="72"/>
      <c r="R81" s="65" t="str">
        <f t="shared" si="268"/>
        <v/>
      </c>
      <c r="S81" s="32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4"/>
      <c r="AG81" s="54" t="str" cm="1">
        <f t="array" ref="AG81">IF(AND(ISNUMBER(R81),ISNUMBER(P81)),SADZBA_POISTNE(B81,C81,D81,S81,P81,OBJEMOVA_ZLAVA+OBCHODNA_ZLAVA,2),"")</f>
        <v/>
      </c>
      <c r="AH81" s="54" t="str">
        <f t="shared" ref="AH81" si="286">IF(AG81="","",ROUND(AG81*(1-OBJEMOVA_ZLAVA),0))</f>
        <v/>
      </c>
      <c r="AI81" s="86" t="str">
        <f t="shared" si="270"/>
        <v/>
      </c>
      <c r="AJ81" s="95" t="str" cm="1">
        <f t="array" ref="AJ81">IF(AG81="","",SADZBA_POISTNE(B81,C81,D81,S81,P81,OBJEMOVA_ZLAVA+OBCHODNA_ZLAVA,3))</f>
        <v/>
      </c>
      <c r="AK81" s="33"/>
      <c r="AL81" s="54" t="str">
        <f t="shared" ref="AL81" si="287">IF(OR(L81="",AK81="",D81=""),"",L81*VLOOKUP(AK81,S_DP_URAZ_BALIK,2,FALSE)*VLOOKUP(D81,S_URAZ_VOZIDLO,2,FALSE))</f>
        <v/>
      </c>
      <c r="AM81" s="33"/>
      <c r="AN81" s="54" t="str">
        <f t="shared" ref="AN81" si="288">IF(AM81="","",(VLOOKUP(AM81,S_DP_BATOZINA,3,FALSE)))</f>
        <v/>
      </c>
      <c r="AO81" s="33"/>
      <c r="AP81" s="54" t="str">
        <f t="shared" ref="AP81" si="289">IF(AO81="","",VLOOKUP(AO81,S_DP_SKLO,2,FALSE))</f>
        <v/>
      </c>
      <c r="AQ81" s="56"/>
      <c r="AR81" s="95">
        <f t="shared" ref="AR81" si="290">SUM(AJ81)+SUM(AL81)+SUM(AN81)+SUM(AP81)+SUM(AQ81)</f>
        <v>0</v>
      </c>
      <c r="AS81" s="49" t="str">
        <f>SADZBA_POISTNE_KH(B81,C81,D81,S81,0)&amp;PU1_KH(R81,P81,Q81,AG81,U81,AF81,0)&amp;DP_KH(D81,L81,AK81,AM81,AO81,AQ81,0)</f>
        <v/>
      </c>
    </row>
    <row r="82" spans="1:45" s="30" customFormat="1" ht="35.1" hidden="1" customHeight="1" x14ac:dyDescent="0.25">
      <c r="A82" s="31">
        <f t="shared" si="280"/>
        <v>69</v>
      </c>
      <c r="B82" s="32"/>
      <c r="C82" s="32"/>
      <c r="D82" s="32"/>
      <c r="E82" s="33"/>
      <c r="F82" s="33"/>
      <c r="G82" s="34"/>
      <c r="H82" s="33"/>
      <c r="I82" s="33"/>
      <c r="J82" s="33"/>
      <c r="K82" s="33"/>
      <c r="L82" s="32"/>
      <c r="M82" s="33"/>
      <c r="N82" s="33"/>
      <c r="O82" s="33"/>
      <c r="P82" s="50"/>
      <c r="Q82" s="72"/>
      <c r="R82" s="65" t="str">
        <f t="shared" si="268"/>
        <v/>
      </c>
      <c r="S82" s="32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4"/>
      <c r="AG82" s="54" t="str" cm="1">
        <f t="array" ref="AG82">IF(AND(ISNUMBER(R82),ISNUMBER(P82)),SADZBA_POISTNE(B82,C82,D82,S82,P82,OBJEMOVA_ZLAVA+OBCHODNA_ZLAVA,2),"")</f>
        <v/>
      </c>
      <c r="AH82" s="54" t="str">
        <f t="shared" ref="AH82" si="291">IF(AG82="","",ROUND(AG82*(1-OBJEMOVA_ZLAVA),0))</f>
        <v/>
      </c>
      <c r="AI82" s="86" t="str">
        <f t="shared" si="270"/>
        <v/>
      </c>
      <c r="AJ82" s="95" t="str" cm="1">
        <f t="array" ref="AJ82">IF(AG82="","",SADZBA_POISTNE(B82,C82,D82,S82,P82,OBJEMOVA_ZLAVA+OBCHODNA_ZLAVA,3))</f>
        <v/>
      </c>
      <c r="AK82" s="33"/>
      <c r="AL82" s="54" t="str">
        <f t="shared" ref="AL82" si="292">IF(OR(L82="",AK82="",D82=""),"",L82*VLOOKUP(AK82,S_DP_URAZ_BALIK,2,FALSE)*VLOOKUP(D82,S_URAZ_VOZIDLO,2,FALSE))</f>
        <v/>
      </c>
      <c r="AM82" s="33"/>
      <c r="AN82" s="54" t="str">
        <f t="shared" ref="AN82" si="293">IF(AM82="","",(VLOOKUP(AM82,S_DP_BATOZINA,3,FALSE)))</f>
        <v/>
      </c>
      <c r="AO82" s="33"/>
      <c r="AP82" s="54" t="str">
        <f t="shared" ref="AP82" si="294">IF(AO82="","",VLOOKUP(AO82,S_DP_SKLO,2,FALSE))</f>
        <v/>
      </c>
      <c r="AQ82" s="56"/>
      <c r="AR82" s="95">
        <f t="shared" ref="AR82" si="295">SUM(AJ82)+SUM(AL82)+SUM(AN82)+SUM(AP82)+SUM(AQ82)</f>
        <v>0</v>
      </c>
      <c r="AS82" s="49" t="str">
        <f>SADZBA_POISTNE_KH(B82,C82,D82,S82,0)&amp;PU1_KH(R82,P82,Q82,AG82,U82,AF82,0)&amp;DP_KH(D82,L82,AK82,AM82,AO82,AQ82,0)</f>
        <v/>
      </c>
    </row>
    <row r="83" spans="1:45" s="30" customFormat="1" ht="35.1" hidden="1" customHeight="1" x14ac:dyDescent="0.25">
      <c r="A83" s="31">
        <f t="shared" si="280"/>
        <v>70</v>
      </c>
      <c r="B83" s="32"/>
      <c r="C83" s="32"/>
      <c r="D83" s="32"/>
      <c r="E83" s="33"/>
      <c r="F83" s="33"/>
      <c r="G83" s="34"/>
      <c r="H83" s="33"/>
      <c r="I83" s="33"/>
      <c r="J83" s="33"/>
      <c r="K83" s="33"/>
      <c r="L83" s="32"/>
      <c r="M83" s="33"/>
      <c r="N83" s="33"/>
      <c r="O83" s="33"/>
      <c r="P83" s="50"/>
      <c r="Q83" s="72"/>
      <c r="R83" s="65" t="str">
        <f t="shared" si="268"/>
        <v/>
      </c>
      <c r="S83" s="32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4"/>
      <c r="AG83" s="54" t="str" cm="1">
        <f t="array" ref="AG83">IF(AND(ISNUMBER(R83),ISNUMBER(P83)),SADZBA_POISTNE(B83,C83,D83,S83,P83,OBJEMOVA_ZLAVA+OBCHODNA_ZLAVA,2),"")</f>
        <v/>
      </c>
      <c r="AH83" s="54" t="str">
        <f t="shared" ref="AH83" si="296">IF(AG83="","",ROUND(AG83*(1-OBJEMOVA_ZLAVA),0))</f>
        <v/>
      </c>
      <c r="AI83" s="86" t="str">
        <f t="shared" si="270"/>
        <v/>
      </c>
      <c r="AJ83" s="95" t="str" cm="1">
        <f t="array" ref="AJ83">IF(AG83="","",SADZBA_POISTNE(B83,C83,D83,S83,P83,OBJEMOVA_ZLAVA+OBCHODNA_ZLAVA,3))</f>
        <v/>
      </c>
      <c r="AK83" s="33"/>
      <c r="AL83" s="54" t="str">
        <f t="shared" ref="AL83" si="297">IF(OR(L83="",AK83="",D83=""),"",L83*VLOOKUP(AK83,S_DP_URAZ_BALIK,2,FALSE)*VLOOKUP(D83,S_URAZ_VOZIDLO,2,FALSE))</f>
        <v/>
      </c>
      <c r="AM83" s="33"/>
      <c r="AN83" s="54" t="str">
        <f t="shared" ref="AN83" si="298">IF(AM83="","",(VLOOKUP(AM83,S_DP_BATOZINA,3,FALSE)))</f>
        <v/>
      </c>
      <c r="AO83" s="33"/>
      <c r="AP83" s="54" t="str">
        <f t="shared" ref="AP83" si="299">IF(AO83="","",VLOOKUP(AO83,S_DP_SKLO,2,FALSE))</f>
        <v/>
      </c>
      <c r="AQ83" s="56"/>
      <c r="AR83" s="95">
        <f t="shared" ref="AR83" si="300">SUM(AJ83)+SUM(AL83)+SUM(AN83)+SUM(AP83)+SUM(AQ83)</f>
        <v>0</v>
      </c>
      <c r="AS83" s="49" t="str">
        <f>SADZBA_POISTNE_KH(B83,C83,D83,S83,0)&amp;PU1_KH(R83,P83,Q83,AG83,U83,AF83,0)&amp;DP_KH(D83,L83,AK83,AM83,AO83,AQ83,0)</f>
        <v/>
      </c>
    </row>
    <row r="84" spans="1:45" s="30" customFormat="1" ht="35.1" hidden="1" customHeight="1" x14ac:dyDescent="0.25">
      <c r="A84" s="31">
        <f t="shared" si="280"/>
        <v>71</v>
      </c>
      <c r="B84" s="32"/>
      <c r="C84" s="32"/>
      <c r="D84" s="32"/>
      <c r="E84" s="33"/>
      <c r="F84" s="33"/>
      <c r="G84" s="34"/>
      <c r="H84" s="33"/>
      <c r="I84" s="33"/>
      <c r="J84" s="33"/>
      <c r="K84" s="33"/>
      <c r="L84" s="32"/>
      <c r="M84" s="33"/>
      <c r="N84" s="33"/>
      <c r="O84" s="33"/>
      <c r="P84" s="50"/>
      <c r="Q84" s="72"/>
      <c r="R84" s="65" t="str">
        <f t="shared" si="268"/>
        <v/>
      </c>
      <c r="S84" s="32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4"/>
      <c r="AG84" s="54" t="str" cm="1">
        <f t="array" ref="AG84">IF(AND(ISNUMBER(R84),ISNUMBER(P84)),SADZBA_POISTNE(B84,C84,D84,S84,P84,OBJEMOVA_ZLAVA+OBCHODNA_ZLAVA,2),"")</f>
        <v/>
      </c>
      <c r="AH84" s="54" t="str">
        <f t="shared" ref="AH84" si="301">IF(AG84="","",ROUND(AG84*(1-OBJEMOVA_ZLAVA),0))</f>
        <v/>
      </c>
      <c r="AI84" s="86" t="str">
        <f t="shared" si="270"/>
        <v/>
      </c>
      <c r="AJ84" s="95" t="str" cm="1">
        <f t="array" ref="AJ84">IF(AG84="","",SADZBA_POISTNE(B84,C84,D84,S84,P84,OBJEMOVA_ZLAVA+OBCHODNA_ZLAVA,3))</f>
        <v/>
      </c>
      <c r="AK84" s="33"/>
      <c r="AL84" s="54" t="str">
        <f t="shared" ref="AL84" si="302">IF(OR(L84="",AK84="",D84=""),"",L84*VLOOKUP(AK84,S_DP_URAZ_BALIK,2,FALSE)*VLOOKUP(D84,S_URAZ_VOZIDLO,2,FALSE))</f>
        <v/>
      </c>
      <c r="AM84" s="33"/>
      <c r="AN84" s="54" t="str">
        <f t="shared" ref="AN84" si="303">IF(AM84="","",(VLOOKUP(AM84,S_DP_BATOZINA,3,FALSE)))</f>
        <v/>
      </c>
      <c r="AO84" s="33"/>
      <c r="AP84" s="54" t="str">
        <f t="shared" ref="AP84" si="304">IF(AO84="","",VLOOKUP(AO84,S_DP_SKLO,2,FALSE))</f>
        <v/>
      </c>
      <c r="AQ84" s="56"/>
      <c r="AR84" s="95">
        <f t="shared" ref="AR84" si="305">SUM(AJ84)+SUM(AL84)+SUM(AN84)+SUM(AP84)+SUM(AQ84)</f>
        <v>0</v>
      </c>
      <c r="AS84" s="49" t="str">
        <f>SADZBA_POISTNE_KH(B84,C84,D84,S84,0)&amp;PU1_KH(R84,P84,Q84,AG84,U84,AF84,0)&amp;DP_KH(D84,L84,AK84,AM84,AO84,AQ84,0)</f>
        <v/>
      </c>
    </row>
    <row r="85" spans="1:45" s="30" customFormat="1" ht="35.1" hidden="1" customHeight="1" x14ac:dyDescent="0.25">
      <c r="A85" s="31">
        <f t="shared" si="280"/>
        <v>72</v>
      </c>
      <c r="B85" s="32"/>
      <c r="C85" s="32"/>
      <c r="D85" s="32"/>
      <c r="E85" s="33"/>
      <c r="F85" s="33"/>
      <c r="G85" s="34"/>
      <c r="H85" s="33"/>
      <c r="I85" s="33"/>
      <c r="J85" s="33"/>
      <c r="K85" s="33"/>
      <c r="L85" s="32"/>
      <c r="M85" s="33"/>
      <c r="N85" s="33"/>
      <c r="O85" s="33"/>
      <c r="P85" s="50"/>
      <c r="Q85" s="72"/>
      <c r="R85" s="65" t="str">
        <f t="shared" si="268"/>
        <v/>
      </c>
      <c r="S85" s="32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4"/>
      <c r="AG85" s="54" t="str" cm="1">
        <f t="array" ref="AG85">IF(AND(ISNUMBER(R85),ISNUMBER(P85)),SADZBA_POISTNE(B85,C85,D85,S85,P85,OBJEMOVA_ZLAVA+OBCHODNA_ZLAVA,2),"")</f>
        <v/>
      </c>
      <c r="AH85" s="54" t="str">
        <f t="shared" ref="AH85" si="306">IF(AG85="","",ROUND(AG85*(1-OBJEMOVA_ZLAVA),0))</f>
        <v/>
      </c>
      <c r="AI85" s="86" t="str">
        <f t="shared" si="270"/>
        <v/>
      </c>
      <c r="AJ85" s="95" t="str" cm="1">
        <f t="array" ref="AJ85">IF(AG85="","",SADZBA_POISTNE(B85,C85,D85,S85,P85,OBJEMOVA_ZLAVA+OBCHODNA_ZLAVA,3))</f>
        <v/>
      </c>
      <c r="AK85" s="33"/>
      <c r="AL85" s="54" t="str">
        <f t="shared" ref="AL85" si="307">IF(OR(L85="",AK85="",D85=""),"",L85*VLOOKUP(AK85,S_DP_URAZ_BALIK,2,FALSE)*VLOOKUP(D85,S_URAZ_VOZIDLO,2,FALSE))</f>
        <v/>
      </c>
      <c r="AM85" s="33"/>
      <c r="AN85" s="54" t="str">
        <f t="shared" ref="AN85" si="308">IF(AM85="","",(VLOOKUP(AM85,S_DP_BATOZINA,3,FALSE)))</f>
        <v/>
      </c>
      <c r="AO85" s="33"/>
      <c r="AP85" s="54" t="str">
        <f t="shared" ref="AP85" si="309">IF(AO85="","",VLOOKUP(AO85,S_DP_SKLO,2,FALSE))</f>
        <v/>
      </c>
      <c r="AQ85" s="56"/>
      <c r="AR85" s="95">
        <f t="shared" ref="AR85" si="310">SUM(AJ85)+SUM(AL85)+SUM(AN85)+SUM(AP85)+SUM(AQ85)</f>
        <v>0</v>
      </c>
      <c r="AS85" s="49" t="str">
        <f>SADZBA_POISTNE_KH(B85,C85,D85,S85,0)&amp;PU1_KH(R85,P85,Q85,AG85,U85,AF85,0)&amp;DP_KH(D85,L85,AK85,AM85,AO85,AQ85,0)</f>
        <v/>
      </c>
    </row>
    <row r="86" spans="1:45" s="30" customFormat="1" ht="35.1" hidden="1" customHeight="1" x14ac:dyDescent="0.25">
      <c r="A86" s="31">
        <f t="shared" si="280"/>
        <v>73</v>
      </c>
      <c r="B86" s="32"/>
      <c r="C86" s="32"/>
      <c r="D86" s="32"/>
      <c r="E86" s="33"/>
      <c r="F86" s="33"/>
      <c r="G86" s="34"/>
      <c r="H86" s="33"/>
      <c r="I86" s="33"/>
      <c r="J86" s="33"/>
      <c r="K86" s="33"/>
      <c r="L86" s="32"/>
      <c r="M86" s="33"/>
      <c r="N86" s="33"/>
      <c r="O86" s="33"/>
      <c r="P86" s="50"/>
      <c r="Q86" s="72"/>
      <c r="R86" s="65" t="str">
        <f t="shared" si="268"/>
        <v/>
      </c>
      <c r="S86" s="32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4"/>
      <c r="AG86" s="54" t="str" cm="1">
        <f t="array" ref="AG86">IF(AND(ISNUMBER(R86),ISNUMBER(P86)),SADZBA_POISTNE(B86,C86,D86,S86,P86,OBJEMOVA_ZLAVA+OBCHODNA_ZLAVA,2),"")</f>
        <v/>
      </c>
      <c r="AH86" s="54" t="str">
        <f t="shared" ref="AH86" si="311">IF(AG86="","",ROUND(AG86*(1-OBJEMOVA_ZLAVA),0))</f>
        <v/>
      </c>
      <c r="AI86" s="86" t="str">
        <f t="shared" si="270"/>
        <v/>
      </c>
      <c r="AJ86" s="95" t="str" cm="1">
        <f t="array" ref="AJ86">IF(AG86="","",SADZBA_POISTNE(B86,C86,D86,S86,P86,OBJEMOVA_ZLAVA+OBCHODNA_ZLAVA,3))</f>
        <v/>
      </c>
      <c r="AK86" s="33"/>
      <c r="AL86" s="54" t="str">
        <f t="shared" ref="AL86" si="312">IF(OR(L86="",AK86="",D86=""),"",L86*VLOOKUP(AK86,S_DP_URAZ_BALIK,2,FALSE)*VLOOKUP(D86,S_URAZ_VOZIDLO,2,FALSE))</f>
        <v/>
      </c>
      <c r="AM86" s="33"/>
      <c r="AN86" s="54" t="str">
        <f t="shared" ref="AN86" si="313">IF(AM86="","",(VLOOKUP(AM86,S_DP_BATOZINA,3,FALSE)))</f>
        <v/>
      </c>
      <c r="AO86" s="33"/>
      <c r="AP86" s="54" t="str">
        <f t="shared" ref="AP86" si="314">IF(AO86="","",VLOOKUP(AO86,S_DP_SKLO,2,FALSE))</f>
        <v/>
      </c>
      <c r="AQ86" s="56"/>
      <c r="AR86" s="95">
        <f t="shared" ref="AR86" si="315">SUM(AJ86)+SUM(AL86)+SUM(AN86)+SUM(AP86)+SUM(AQ86)</f>
        <v>0</v>
      </c>
      <c r="AS86" s="49" t="str">
        <f>SADZBA_POISTNE_KH(B86,C86,D86,S86,0)&amp;PU1_KH(R86,P86,Q86,AG86,U86,AF86,0)&amp;DP_KH(D86,L86,AK86,AM86,AO86,AQ86,0)</f>
        <v/>
      </c>
    </row>
    <row r="87" spans="1:45" s="30" customFormat="1" ht="35.1" hidden="1" customHeight="1" x14ac:dyDescent="0.25">
      <c r="A87" s="31">
        <f t="shared" si="280"/>
        <v>74</v>
      </c>
      <c r="B87" s="32"/>
      <c r="C87" s="32"/>
      <c r="D87" s="32"/>
      <c r="E87" s="33"/>
      <c r="F87" s="33"/>
      <c r="G87" s="34"/>
      <c r="H87" s="33"/>
      <c r="I87" s="33"/>
      <c r="J87" s="33"/>
      <c r="K87" s="33"/>
      <c r="L87" s="32"/>
      <c r="M87" s="33"/>
      <c r="N87" s="33"/>
      <c r="O87" s="33"/>
      <c r="P87" s="50"/>
      <c r="Q87" s="72"/>
      <c r="R87" s="65" t="str">
        <f t="shared" si="268"/>
        <v/>
      </c>
      <c r="S87" s="32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4"/>
      <c r="AG87" s="54" t="str" cm="1">
        <f t="array" ref="AG87">IF(AND(ISNUMBER(R87),ISNUMBER(P87)),SADZBA_POISTNE(B87,C87,D87,S87,P87,OBJEMOVA_ZLAVA+OBCHODNA_ZLAVA,2),"")</f>
        <v/>
      </c>
      <c r="AH87" s="54" t="str">
        <f t="shared" ref="AH87" si="316">IF(AG87="","",ROUND(AG87*(1-OBJEMOVA_ZLAVA),0))</f>
        <v/>
      </c>
      <c r="AI87" s="86" t="str">
        <f t="shared" si="270"/>
        <v/>
      </c>
      <c r="AJ87" s="95" t="str" cm="1">
        <f t="array" ref="AJ87">IF(AG87="","",SADZBA_POISTNE(B87,C87,D87,S87,P87,OBJEMOVA_ZLAVA+OBCHODNA_ZLAVA,3))</f>
        <v/>
      </c>
      <c r="AK87" s="33"/>
      <c r="AL87" s="54" t="str">
        <f t="shared" ref="AL87" si="317">IF(OR(L87="",AK87="",D87=""),"",L87*VLOOKUP(AK87,S_DP_URAZ_BALIK,2,FALSE)*VLOOKUP(D87,S_URAZ_VOZIDLO,2,FALSE))</f>
        <v/>
      </c>
      <c r="AM87" s="33"/>
      <c r="AN87" s="54" t="str">
        <f t="shared" ref="AN87" si="318">IF(AM87="","",(VLOOKUP(AM87,S_DP_BATOZINA,3,FALSE)))</f>
        <v/>
      </c>
      <c r="AO87" s="33"/>
      <c r="AP87" s="54" t="str">
        <f t="shared" ref="AP87" si="319">IF(AO87="","",VLOOKUP(AO87,S_DP_SKLO,2,FALSE))</f>
        <v/>
      </c>
      <c r="AQ87" s="56"/>
      <c r="AR87" s="95">
        <f t="shared" ref="AR87" si="320">SUM(AJ87)+SUM(AL87)+SUM(AN87)+SUM(AP87)+SUM(AQ87)</f>
        <v>0</v>
      </c>
      <c r="AS87" s="49" t="str">
        <f>SADZBA_POISTNE_KH(B87,C87,D87,S87,0)&amp;PU1_KH(R87,P87,Q87,AG87,U87,AF87,0)&amp;DP_KH(D87,L87,AK87,AM87,AO87,AQ87,0)</f>
        <v/>
      </c>
    </row>
    <row r="88" spans="1:45" s="30" customFormat="1" ht="35.1" hidden="1" customHeight="1" x14ac:dyDescent="0.25">
      <c r="A88" s="31">
        <f t="shared" si="280"/>
        <v>75</v>
      </c>
      <c r="B88" s="32"/>
      <c r="C88" s="32"/>
      <c r="D88" s="32"/>
      <c r="E88" s="33"/>
      <c r="F88" s="33"/>
      <c r="G88" s="34"/>
      <c r="H88" s="33"/>
      <c r="I88" s="33"/>
      <c r="J88" s="33"/>
      <c r="K88" s="33"/>
      <c r="L88" s="32"/>
      <c r="M88" s="33"/>
      <c r="N88" s="33"/>
      <c r="O88" s="33"/>
      <c r="P88" s="50"/>
      <c r="Q88" s="72"/>
      <c r="R88" s="65" t="str">
        <f t="shared" si="268"/>
        <v/>
      </c>
      <c r="S88" s="32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4"/>
      <c r="AG88" s="54" t="str" cm="1">
        <f t="array" ref="AG88">IF(AND(ISNUMBER(R88),ISNUMBER(P88)),SADZBA_POISTNE(B88,C88,D88,S88,P88,OBJEMOVA_ZLAVA+OBCHODNA_ZLAVA,2),"")</f>
        <v/>
      </c>
      <c r="AH88" s="54" t="str">
        <f t="shared" ref="AH88" si="321">IF(AG88="","",ROUND(AG88*(1-OBJEMOVA_ZLAVA),0))</f>
        <v/>
      </c>
      <c r="AI88" s="86" t="str">
        <f t="shared" si="270"/>
        <v/>
      </c>
      <c r="AJ88" s="95" t="str" cm="1">
        <f t="array" ref="AJ88">IF(AG88="","",SADZBA_POISTNE(B88,C88,D88,S88,P88,OBJEMOVA_ZLAVA+OBCHODNA_ZLAVA,3))</f>
        <v/>
      </c>
      <c r="AK88" s="33"/>
      <c r="AL88" s="54" t="str">
        <f t="shared" ref="AL88" si="322">IF(OR(L88="",AK88="",D88=""),"",L88*VLOOKUP(AK88,S_DP_URAZ_BALIK,2,FALSE)*VLOOKUP(D88,S_URAZ_VOZIDLO,2,FALSE))</f>
        <v/>
      </c>
      <c r="AM88" s="33"/>
      <c r="AN88" s="54" t="str">
        <f t="shared" ref="AN88" si="323">IF(AM88="","",(VLOOKUP(AM88,S_DP_BATOZINA,3,FALSE)))</f>
        <v/>
      </c>
      <c r="AO88" s="33"/>
      <c r="AP88" s="54" t="str">
        <f t="shared" ref="AP88" si="324">IF(AO88="","",VLOOKUP(AO88,S_DP_SKLO,2,FALSE))</f>
        <v/>
      </c>
      <c r="AQ88" s="56"/>
      <c r="AR88" s="95">
        <f t="shared" ref="AR88" si="325">SUM(AJ88)+SUM(AL88)+SUM(AN88)+SUM(AP88)+SUM(AQ88)</f>
        <v>0</v>
      </c>
      <c r="AS88" s="49" t="str">
        <f>SADZBA_POISTNE_KH(B88,C88,D88,S88,0)&amp;PU1_KH(R88,P88,Q88,AG88,U88,AF88,0)&amp;DP_KH(D88,L88,AK88,AM88,AO88,AQ88,0)</f>
        <v/>
      </c>
    </row>
    <row r="89" spans="1:45" s="30" customFormat="1" ht="35.1" hidden="1" customHeight="1" x14ac:dyDescent="0.25">
      <c r="A89" s="31">
        <f t="shared" si="280"/>
        <v>76</v>
      </c>
      <c r="B89" s="32"/>
      <c r="C89" s="32"/>
      <c r="D89" s="32"/>
      <c r="E89" s="33"/>
      <c r="F89" s="33"/>
      <c r="G89" s="34"/>
      <c r="H89" s="33"/>
      <c r="I89" s="33"/>
      <c r="J89" s="33"/>
      <c r="K89" s="33"/>
      <c r="L89" s="32"/>
      <c r="M89" s="33"/>
      <c r="N89" s="33"/>
      <c r="O89" s="33"/>
      <c r="P89" s="50"/>
      <c r="Q89" s="72"/>
      <c r="R89" s="65" t="str">
        <f t="shared" si="268"/>
        <v/>
      </c>
      <c r="S89" s="32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4"/>
      <c r="AG89" s="54" t="str" cm="1">
        <f t="array" ref="AG89">IF(AND(ISNUMBER(R89),ISNUMBER(P89)),SADZBA_POISTNE(B89,C89,D89,S89,P89,OBJEMOVA_ZLAVA+OBCHODNA_ZLAVA,2),"")</f>
        <v/>
      </c>
      <c r="AH89" s="54" t="str">
        <f t="shared" ref="AH89" si="326">IF(AG89="","",ROUND(AG89*(1-OBJEMOVA_ZLAVA),0))</f>
        <v/>
      </c>
      <c r="AI89" s="86" t="str">
        <f t="shared" si="270"/>
        <v/>
      </c>
      <c r="AJ89" s="95" t="str" cm="1">
        <f t="array" ref="AJ89">IF(AG89="","",SADZBA_POISTNE(B89,C89,D89,S89,P89,OBJEMOVA_ZLAVA+OBCHODNA_ZLAVA,3))</f>
        <v/>
      </c>
      <c r="AK89" s="33"/>
      <c r="AL89" s="54" t="str">
        <f t="shared" ref="AL89" si="327">IF(OR(L89="",AK89="",D89=""),"",L89*VLOOKUP(AK89,S_DP_URAZ_BALIK,2,FALSE)*VLOOKUP(D89,S_URAZ_VOZIDLO,2,FALSE))</f>
        <v/>
      </c>
      <c r="AM89" s="33"/>
      <c r="AN89" s="54" t="str">
        <f t="shared" ref="AN89" si="328">IF(AM89="","",(VLOOKUP(AM89,S_DP_BATOZINA,3,FALSE)))</f>
        <v/>
      </c>
      <c r="AO89" s="33"/>
      <c r="AP89" s="54" t="str">
        <f t="shared" ref="AP89" si="329">IF(AO89="","",VLOOKUP(AO89,S_DP_SKLO,2,FALSE))</f>
        <v/>
      </c>
      <c r="AQ89" s="56"/>
      <c r="AR89" s="95">
        <f t="shared" ref="AR89" si="330">SUM(AJ89)+SUM(AL89)+SUM(AN89)+SUM(AP89)+SUM(AQ89)</f>
        <v>0</v>
      </c>
      <c r="AS89" s="49" t="str">
        <f>SADZBA_POISTNE_KH(B89,C89,D89,S89,0)&amp;PU1_KH(R89,P89,Q89,AG89,U89,AF89,0)&amp;DP_KH(D89,L89,AK89,AM89,AO89,AQ89,0)</f>
        <v/>
      </c>
    </row>
    <row r="90" spans="1:45" s="30" customFormat="1" ht="35.1" hidden="1" customHeight="1" x14ac:dyDescent="0.25">
      <c r="A90" s="31">
        <f t="shared" si="280"/>
        <v>77</v>
      </c>
      <c r="B90" s="32"/>
      <c r="C90" s="32"/>
      <c r="D90" s="32"/>
      <c r="E90" s="33"/>
      <c r="F90" s="33"/>
      <c r="G90" s="34"/>
      <c r="H90" s="33"/>
      <c r="I90" s="33"/>
      <c r="J90" s="33"/>
      <c r="K90" s="33"/>
      <c r="L90" s="32"/>
      <c r="M90" s="33"/>
      <c r="N90" s="33"/>
      <c r="O90" s="33"/>
      <c r="P90" s="50"/>
      <c r="Q90" s="72"/>
      <c r="R90" s="65" t="str">
        <f t="shared" si="268"/>
        <v/>
      </c>
      <c r="S90" s="32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4"/>
      <c r="AG90" s="54" t="str" cm="1">
        <f t="array" ref="AG90">IF(AND(ISNUMBER(R90),ISNUMBER(P90)),SADZBA_POISTNE(B90,C90,D90,S90,P90,OBJEMOVA_ZLAVA+OBCHODNA_ZLAVA,2),"")</f>
        <v/>
      </c>
      <c r="AH90" s="54" t="str">
        <f t="shared" ref="AH90" si="331">IF(AG90="","",ROUND(AG90*(1-OBJEMOVA_ZLAVA),0))</f>
        <v/>
      </c>
      <c r="AI90" s="86" t="str">
        <f t="shared" si="270"/>
        <v/>
      </c>
      <c r="AJ90" s="95" t="str" cm="1">
        <f t="array" ref="AJ90">IF(AG90="","",SADZBA_POISTNE(B90,C90,D90,S90,P90,OBJEMOVA_ZLAVA+OBCHODNA_ZLAVA,3))</f>
        <v/>
      </c>
      <c r="AK90" s="33"/>
      <c r="AL90" s="54" t="str">
        <f t="shared" ref="AL90" si="332">IF(OR(L90="",AK90="",D90=""),"",L90*VLOOKUP(AK90,S_DP_URAZ_BALIK,2,FALSE)*VLOOKUP(D90,S_URAZ_VOZIDLO,2,FALSE))</f>
        <v/>
      </c>
      <c r="AM90" s="33"/>
      <c r="AN90" s="54" t="str">
        <f t="shared" ref="AN90" si="333">IF(AM90="","",(VLOOKUP(AM90,S_DP_BATOZINA,3,FALSE)))</f>
        <v/>
      </c>
      <c r="AO90" s="33"/>
      <c r="AP90" s="54" t="str">
        <f t="shared" ref="AP90" si="334">IF(AO90="","",VLOOKUP(AO90,S_DP_SKLO,2,FALSE))</f>
        <v/>
      </c>
      <c r="AQ90" s="56"/>
      <c r="AR90" s="95">
        <f t="shared" ref="AR90" si="335">SUM(AJ90)+SUM(AL90)+SUM(AN90)+SUM(AP90)+SUM(AQ90)</f>
        <v>0</v>
      </c>
      <c r="AS90" s="49" t="str">
        <f>SADZBA_POISTNE_KH(B90,C90,D90,S90,0)&amp;PU1_KH(R90,P90,Q90,AG90,U90,AF90,0)&amp;DP_KH(D90,L90,AK90,AM90,AO90,AQ90,0)</f>
        <v/>
      </c>
    </row>
    <row r="91" spans="1:45" s="30" customFormat="1" ht="35.1" hidden="1" customHeight="1" x14ac:dyDescent="0.25">
      <c r="A91" s="31">
        <f t="shared" si="280"/>
        <v>78</v>
      </c>
      <c r="B91" s="32"/>
      <c r="C91" s="32"/>
      <c r="D91" s="32"/>
      <c r="E91" s="33"/>
      <c r="F91" s="33"/>
      <c r="G91" s="34"/>
      <c r="H91" s="33"/>
      <c r="I91" s="33"/>
      <c r="J91" s="33"/>
      <c r="K91" s="33"/>
      <c r="L91" s="32"/>
      <c r="M91" s="33"/>
      <c r="N91" s="33"/>
      <c r="O91" s="33"/>
      <c r="P91" s="50"/>
      <c r="Q91" s="72"/>
      <c r="R91" s="65" t="str">
        <f t="shared" si="268"/>
        <v/>
      </c>
      <c r="S91" s="32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4"/>
      <c r="AG91" s="54" t="str" cm="1">
        <f t="array" ref="AG91">IF(AND(ISNUMBER(R91),ISNUMBER(P91)),SADZBA_POISTNE(B91,C91,D91,S91,P91,OBJEMOVA_ZLAVA+OBCHODNA_ZLAVA,2),"")</f>
        <v/>
      </c>
      <c r="AH91" s="54" t="str">
        <f t="shared" ref="AH91" si="336">IF(AG91="","",ROUND(AG91*(1-OBJEMOVA_ZLAVA),0))</f>
        <v/>
      </c>
      <c r="AI91" s="86" t="str">
        <f t="shared" si="270"/>
        <v/>
      </c>
      <c r="AJ91" s="95" t="str" cm="1">
        <f t="array" ref="AJ91">IF(AG91="","",SADZBA_POISTNE(B91,C91,D91,S91,P91,OBJEMOVA_ZLAVA+OBCHODNA_ZLAVA,3))</f>
        <v/>
      </c>
      <c r="AK91" s="33"/>
      <c r="AL91" s="54" t="str">
        <f t="shared" ref="AL91" si="337">IF(OR(L91="",AK91="",D91=""),"",L91*VLOOKUP(AK91,S_DP_URAZ_BALIK,2,FALSE)*VLOOKUP(D91,S_URAZ_VOZIDLO,2,FALSE))</f>
        <v/>
      </c>
      <c r="AM91" s="33"/>
      <c r="AN91" s="54" t="str">
        <f t="shared" ref="AN91" si="338">IF(AM91="","",(VLOOKUP(AM91,S_DP_BATOZINA,3,FALSE)))</f>
        <v/>
      </c>
      <c r="AO91" s="33"/>
      <c r="AP91" s="54" t="str">
        <f t="shared" ref="AP91" si="339">IF(AO91="","",VLOOKUP(AO91,S_DP_SKLO,2,FALSE))</f>
        <v/>
      </c>
      <c r="AQ91" s="56"/>
      <c r="AR91" s="95">
        <f t="shared" ref="AR91" si="340">SUM(AJ91)+SUM(AL91)+SUM(AN91)+SUM(AP91)+SUM(AQ91)</f>
        <v>0</v>
      </c>
      <c r="AS91" s="49" t="str">
        <f>SADZBA_POISTNE_KH(B91,C91,D91,S91,0)&amp;PU1_KH(R91,P91,Q91,AG91,U91,AF91,0)&amp;DP_KH(D91,L91,AK91,AM91,AO91,AQ91,0)</f>
        <v/>
      </c>
    </row>
    <row r="92" spans="1:45" s="30" customFormat="1" ht="35.1" hidden="1" customHeight="1" x14ac:dyDescent="0.25">
      <c r="A92" s="31">
        <f t="shared" si="280"/>
        <v>79</v>
      </c>
      <c r="B92" s="32"/>
      <c r="C92" s="32"/>
      <c r="D92" s="32"/>
      <c r="E92" s="33"/>
      <c r="F92" s="33"/>
      <c r="G92" s="34"/>
      <c r="H92" s="33"/>
      <c r="I92" s="33"/>
      <c r="J92" s="33"/>
      <c r="K92" s="33"/>
      <c r="L92" s="32"/>
      <c r="M92" s="33"/>
      <c r="N92" s="33"/>
      <c r="O92" s="33"/>
      <c r="P92" s="50"/>
      <c r="Q92" s="72"/>
      <c r="R92" s="65" t="str">
        <f t="shared" si="268"/>
        <v/>
      </c>
      <c r="S92" s="32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4"/>
      <c r="AG92" s="54" t="str" cm="1">
        <f t="array" ref="AG92">IF(AND(ISNUMBER(R92),ISNUMBER(P92)),SADZBA_POISTNE(B92,C92,D92,S92,P92,OBJEMOVA_ZLAVA+OBCHODNA_ZLAVA,2),"")</f>
        <v/>
      </c>
      <c r="AH92" s="54" t="str">
        <f t="shared" ref="AH92" si="341">IF(AG92="","",ROUND(AG92*(1-OBJEMOVA_ZLAVA),0))</f>
        <v/>
      </c>
      <c r="AI92" s="86" t="str">
        <f t="shared" si="270"/>
        <v/>
      </c>
      <c r="AJ92" s="95" t="str" cm="1">
        <f t="array" ref="AJ92">IF(AG92="","",SADZBA_POISTNE(B92,C92,D92,S92,P92,OBJEMOVA_ZLAVA+OBCHODNA_ZLAVA,3))</f>
        <v/>
      </c>
      <c r="AK92" s="33"/>
      <c r="AL92" s="54" t="str">
        <f t="shared" ref="AL92" si="342">IF(OR(L92="",AK92="",D92=""),"",L92*VLOOKUP(AK92,S_DP_URAZ_BALIK,2,FALSE)*VLOOKUP(D92,S_URAZ_VOZIDLO,2,FALSE))</f>
        <v/>
      </c>
      <c r="AM92" s="33"/>
      <c r="AN92" s="54" t="str">
        <f t="shared" ref="AN92" si="343">IF(AM92="","",(VLOOKUP(AM92,S_DP_BATOZINA,3,FALSE)))</f>
        <v/>
      </c>
      <c r="AO92" s="33"/>
      <c r="AP92" s="54" t="str">
        <f t="shared" ref="AP92" si="344">IF(AO92="","",VLOOKUP(AO92,S_DP_SKLO,2,FALSE))</f>
        <v/>
      </c>
      <c r="AQ92" s="56"/>
      <c r="AR92" s="95">
        <f t="shared" ref="AR92" si="345">SUM(AJ92)+SUM(AL92)+SUM(AN92)+SUM(AP92)+SUM(AQ92)</f>
        <v>0</v>
      </c>
      <c r="AS92" s="49" t="str">
        <f>SADZBA_POISTNE_KH(B92,C92,D92,S92,0)&amp;PU1_KH(R92,P92,Q92,AG92,U92,AF92,0)&amp;DP_KH(D92,L92,AK92,AM92,AO92,AQ92,0)</f>
        <v/>
      </c>
    </row>
    <row r="93" spans="1:45" s="30" customFormat="1" ht="35.1" hidden="1" customHeight="1" x14ac:dyDescent="0.25">
      <c r="A93" s="31">
        <f t="shared" si="280"/>
        <v>80</v>
      </c>
      <c r="B93" s="32"/>
      <c r="C93" s="32"/>
      <c r="D93" s="32"/>
      <c r="E93" s="33"/>
      <c r="F93" s="33"/>
      <c r="G93" s="34"/>
      <c r="H93" s="33"/>
      <c r="I93" s="33"/>
      <c r="J93" s="33"/>
      <c r="K93" s="33"/>
      <c r="L93" s="32"/>
      <c r="M93" s="33"/>
      <c r="N93" s="33"/>
      <c r="O93" s="33"/>
      <c r="P93" s="50"/>
      <c r="Q93" s="72"/>
      <c r="R93" s="65" t="str">
        <f t="shared" si="268"/>
        <v/>
      </c>
      <c r="S93" s="32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4"/>
      <c r="AG93" s="54" t="str" cm="1">
        <f t="array" ref="AG93">IF(AND(ISNUMBER(R93),ISNUMBER(P93)),SADZBA_POISTNE(B93,C93,D93,S93,P93,OBJEMOVA_ZLAVA+OBCHODNA_ZLAVA,2),"")</f>
        <v/>
      </c>
      <c r="AH93" s="54" t="str">
        <f t="shared" ref="AH93" si="346">IF(AG93="","",ROUND(AG93*(1-OBJEMOVA_ZLAVA),0))</f>
        <v/>
      </c>
      <c r="AI93" s="86" t="str">
        <f t="shared" si="270"/>
        <v/>
      </c>
      <c r="AJ93" s="95" t="str" cm="1">
        <f t="array" ref="AJ93">IF(AG93="","",SADZBA_POISTNE(B93,C93,D93,S93,P93,OBJEMOVA_ZLAVA+OBCHODNA_ZLAVA,3))</f>
        <v/>
      </c>
      <c r="AK93" s="33"/>
      <c r="AL93" s="54" t="str">
        <f t="shared" ref="AL93" si="347">IF(OR(L93="",AK93="",D93=""),"",L93*VLOOKUP(AK93,S_DP_URAZ_BALIK,2,FALSE)*VLOOKUP(D93,S_URAZ_VOZIDLO,2,FALSE))</f>
        <v/>
      </c>
      <c r="AM93" s="33"/>
      <c r="AN93" s="54" t="str">
        <f t="shared" ref="AN93" si="348">IF(AM93="","",(VLOOKUP(AM93,S_DP_BATOZINA,3,FALSE)))</f>
        <v/>
      </c>
      <c r="AO93" s="33"/>
      <c r="AP93" s="54" t="str">
        <f t="shared" ref="AP93" si="349">IF(AO93="","",VLOOKUP(AO93,S_DP_SKLO,2,FALSE))</f>
        <v/>
      </c>
      <c r="AQ93" s="56"/>
      <c r="AR93" s="95">
        <f t="shared" ref="AR93" si="350">SUM(AJ93)+SUM(AL93)+SUM(AN93)+SUM(AP93)+SUM(AQ93)</f>
        <v>0</v>
      </c>
      <c r="AS93" s="49" t="str">
        <f>SADZBA_POISTNE_KH(B93,C93,D93,S93,0)&amp;PU1_KH(R93,P93,Q93,AG93,U93,AF93,0)&amp;DP_KH(D93,L93,AK93,AM93,AO93,AQ93,0)</f>
        <v/>
      </c>
    </row>
    <row r="94" spans="1:45" s="30" customFormat="1" ht="35.1" hidden="1" customHeight="1" x14ac:dyDescent="0.25">
      <c r="A94" s="31">
        <f t="shared" si="280"/>
        <v>81</v>
      </c>
      <c r="B94" s="32"/>
      <c r="C94" s="32"/>
      <c r="D94" s="32"/>
      <c r="E94" s="33"/>
      <c r="F94" s="33"/>
      <c r="G94" s="34"/>
      <c r="H94" s="33"/>
      <c r="I94" s="33"/>
      <c r="J94" s="33"/>
      <c r="K94" s="33"/>
      <c r="L94" s="32"/>
      <c r="M94" s="33"/>
      <c r="N94" s="33"/>
      <c r="O94" s="33"/>
      <c r="P94" s="50"/>
      <c r="Q94" s="72"/>
      <c r="R94" s="65" t="str">
        <f t="shared" si="268"/>
        <v/>
      </c>
      <c r="S94" s="32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4"/>
      <c r="AG94" s="54" t="str" cm="1">
        <f t="array" ref="AG94">IF(AND(ISNUMBER(R94),ISNUMBER(P94)),SADZBA_POISTNE(B94,C94,D94,S94,P94,OBJEMOVA_ZLAVA+OBCHODNA_ZLAVA,2),"")</f>
        <v/>
      </c>
      <c r="AH94" s="54" t="str">
        <f t="shared" ref="AH94" si="351">IF(AG94="","",ROUND(AG94*(1-OBJEMOVA_ZLAVA),0))</f>
        <v/>
      </c>
      <c r="AI94" s="86" t="str">
        <f t="shared" si="270"/>
        <v/>
      </c>
      <c r="AJ94" s="95" t="str" cm="1">
        <f t="array" ref="AJ94">IF(AG94="","",SADZBA_POISTNE(B94,C94,D94,S94,P94,OBJEMOVA_ZLAVA+OBCHODNA_ZLAVA,3))</f>
        <v/>
      </c>
      <c r="AK94" s="33"/>
      <c r="AL94" s="54" t="str">
        <f t="shared" ref="AL94" si="352">IF(OR(L94="",AK94="",D94=""),"",L94*VLOOKUP(AK94,S_DP_URAZ_BALIK,2,FALSE)*VLOOKUP(D94,S_URAZ_VOZIDLO,2,FALSE))</f>
        <v/>
      </c>
      <c r="AM94" s="33"/>
      <c r="AN94" s="54" t="str">
        <f t="shared" ref="AN94" si="353">IF(AM94="","",(VLOOKUP(AM94,S_DP_BATOZINA,3,FALSE)))</f>
        <v/>
      </c>
      <c r="AO94" s="33"/>
      <c r="AP94" s="54" t="str">
        <f t="shared" ref="AP94" si="354">IF(AO94="","",VLOOKUP(AO94,S_DP_SKLO,2,FALSE))</f>
        <v/>
      </c>
      <c r="AQ94" s="56"/>
      <c r="AR94" s="95">
        <f t="shared" ref="AR94" si="355">SUM(AJ94)+SUM(AL94)+SUM(AN94)+SUM(AP94)+SUM(AQ94)</f>
        <v>0</v>
      </c>
      <c r="AS94" s="49" t="str">
        <f>SADZBA_POISTNE_KH(B94,C94,D94,S94,0)&amp;PU1_KH(R94,P94,Q94,AG94,U94,AF94,0)&amp;DP_KH(D94,L94,AK94,AM94,AO94,AQ94,0)</f>
        <v/>
      </c>
    </row>
    <row r="95" spans="1:45" s="30" customFormat="1" ht="35.1" hidden="1" customHeight="1" x14ac:dyDescent="0.25">
      <c r="A95" s="31">
        <f t="shared" si="280"/>
        <v>82</v>
      </c>
      <c r="B95" s="32"/>
      <c r="C95" s="32"/>
      <c r="D95" s="32"/>
      <c r="E95" s="33"/>
      <c r="F95" s="33"/>
      <c r="G95" s="34"/>
      <c r="H95" s="33"/>
      <c r="I95" s="33"/>
      <c r="J95" s="33"/>
      <c r="K95" s="33"/>
      <c r="L95" s="32"/>
      <c r="M95" s="33"/>
      <c r="N95" s="33"/>
      <c r="O95" s="33"/>
      <c r="P95" s="50"/>
      <c r="Q95" s="72"/>
      <c r="R95" s="65" t="str">
        <f t="shared" si="268"/>
        <v/>
      </c>
      <c r="S95" s="32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4"/>
      <c r="AG95" s="54" t="str" cm="1">
        <f t="array" ref="AG95">IF(AND(ISNUMBER(R95),ISNUMBER(P95)),SADZBA_POISTNE(B95,C95,D95,S95,P95,OBJEMOVA_ZLAVA+OBCHODNA_ZLAVA,2),"")</f>
        <v/>
      </c>
      <c r="AH95" s="54" t="str">
        <f t="shared" ref="AH95" si="356">IF(AG95="","",ROUND(AG95*(1-OBJEMOVA_ZLAVA),0))</f>
        <v/>
      </c>
      <c r="AI95" s="86" t="str">
        <f t="shared" si="270"/>
        <v/>
      </c>
      <c r="AJ95" s="95" t="str" cm="1">
        <f t="array" ref="AJ95">IF(AG95="","",SADZBA_POISTNE(B95,C95,D95,S95,P95,OBJEMOVA_ZLAVA+OBCHODNA_ZLAVA,3))</f>
        <v/>
      </c>
      <c r="AK95" s="33"/>
      <c r="AL95" s="54" t="str">
        <f t="shared" ref="AL95" si="357">IF(OR(L95="",AK95="",D95=""),"",L95*VLOOKUP(AK95,S_DP_URAZ_BALIK,2,FALSE)*VLOOKUP(D95,S_URAZ_VOZIDLO,2,FALSE))</f>
        <v/>
      </c>
      <c r="AM95" s="33"/>
      <c r="AN95" s="54" t="str">
        <f t="shared" ref="AN95" si="358">IF(AM95="","",(VLOOKUP(AM95,S_DP_BATOZINA,3,FALSE)))</f>
        <v/>
      </c>
      <c r="AO95" s="33"/>
      <c r="AP95" s="54" t="str">
        <f t="shared" ref="AP95" si="359">IF(AO95="","",VLOOKUP(AO95,S_DP_SKLO,2,FALSE))</f>
        <v/>
      </c>
      <c r="AQ95" s="56"/>
      <c r="AR95" s="95">
        <f t="shared" ref="AR95" si="360">SUM(AJ95)+SUM(AL95)+SUM(AN95)+SUM(AP95)+SUM(AQ95)</f>
        <v>0</v>
      </c>
      <c r="AS95" s="49" t="str">
        <f>SADZBA_POISTNE_KH(B95,C95,D95,S95,0)&amp;PU1_KH(R95,P95,Q95,AG95,U95,AF95,0)&amp;DP_KH(D95,L95,AK95,AM95,AO95,AQ95,0)</f>
        <v/>
      </c>
    </row>
    <row r="96" spans="1:45" s="30" customFormat="1" ht="35.1" hidden="1" customHeight="1" x14ac:dyDescent="0.25">
      <c r="A96" s="31">
        <f t="shared" si="280"/>
        <v>83</v>
      </c>
      <c r="B96" s="32"/>
      <c r="C96" s="32"/>
      <c r="D96" s="32"/>
      <c r="E96" s="33"/>
      <c r="F96" s="33"/>
      <c r="G96" s="34"/>
      <c r="H96" s="33"/>
      <c r="I96" s="33"/>
      <c r="J96" s="33"/>
      <c r="K96" s="33"/>
      <c r="L96" s="32"/>
      <c r="M96" s="33"/>
      <c r="N96" s="33"/>
      <c r="O96" s="33"/>
      <c r="P96" s="50"/>
      <c r="Q96" s="72"/>
      <c r="R96" s="65" t="str">
        <f t="shared" si="268"/>
        <v/>
      </c>
      <c r="S96" s="32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4"/>
      <c r="AG96" s="54" t="str" cm="1">
        <f t="array" ref="AG96">IF(AND(ISNUMBER(R96),ISNUMBER(P96)),SADZBA_POISTNE(B96,C96,D96,S96,P96,OBJEMOVA_ZLAVA+OBCHODNA_ZLAVA,2),"")</f>
        <v/>
      </c>
      <c r="AH96" s="54" t="str">
        <f t="shared" ref="AH96" si="361">IF(AG96="","",ROUND(AG96*(1-OBJEMOVA_ZLAVA),0))</f>
        <v/>
      </c>
      <c r="AI96" s="86" t="str">
        <f t="shared" si="270"/>
        <v/>
      </c>
      <c r="AJ96" s="95" t="str" cm="1">
        <f t="array" ref="AJ96">IF(AG96="","",SADZBA_POISTNE(B96,C96,D96,S96,P96,OBJEMOVA_ZLAVA+OBCHODNA_ZLAVA,3))</f>
        <v/>
      </c>
      <c r="AK96" s="33"/>
      <c r="AL96" s="54" t="str">
        <f t="shared" ref="AL96" si="362">IF(OR(L96="",AK96="",D96=""),"",L96*VLOOKUP(AK96,S_DP_URAZ_BALIK,2,FALSE)*VLOOKUP(D96,S_URAZ_VOZIDLO,2,FALSE))</f>
        <v/>
      </c>
      <c r="AM96" s="33"/>
      <c r="AN96" s="54" t="str">
        <f t="shared" ref="AN96" si="363">IF(AM96="","",(VLOOKUP(AM96,S_DP_BATOZINA,3,FALSE)))</f>
        <v/>
      </c>
      <c r="AO96" s="33"/>
      <c r="AP96" s="54" t="str">
        <f t="shared" ref="AP96" si="364">IF(AO96="","",VLOOKUP(AO96,S_DP_SKLO,2,FALSE))</f>
        <v/>
      </c>
      <c r="AQ96" s="56"/>
      <c r="AR96" s="95">
        <f t="shared" ref="AR96" si="365">SUM(AJ96)+SUM(AL96)+SUM(AN96)+SUM(AP96)+SUM(AQ96)</f>
        <v>0</v>
      </c>
      <c r="AS96" s="49" t="str">
        <f>SADZBA_POISTNE_KH(B96,C96,D96,S96,0)&amp;PU1_KH(R96,P96,Q96,AG96,U96,AF96,0)&amp;DP_KH(D96,L96,AK96,AM96,AO96,AQ96,0)</f>
        <v/>
      </c>
    </row>
    <row r="97" spans="1:45" s="30" customFormat="1" ht="35.1" hidden="1" customHeight="1" x14ac:dyDescent="0.25">
      <c r="A97" s="31">
        <f t="shared" si="280"/>
        <v>84</v>
      </c>
      <c r="B97" s="32"/>
      <c r="C97" s="32"/>
      <c r="D97" s="32"/>
      <c r="E97" s="33"/>
      <c r="F97" s="33"/>
      <c r="G97" s="34"/>
      <c r="H97" s="33"/>
      <c r="I97" s="33"/>
      <c r="J97" s="33"/>
      <c r="K97" s="33"/>
      <c r="L97" s="32"/>
      <c r="M97" s="33"/>
      <c r="N97" s="33"/>
      <c r="O97" s="33"/>
      <c r="P97" s="50"/>
      <c r="Q97" s="72"/>
      <c r="R97" s="65" t="str">
        <f t="shared" si="268"/>
        <v/>
      </c>
      <c r="S97" s="32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4"/>
      <c r="AG97" s="54" t="str" cm="1">
        <f t="array" ref="AG97">IF(AND(ISNUMBER(R97),ISNUMBER(P97)),SADZBA_POISTNE(B97,C97,D97,S97,P97,OBJEMOVA_ZLAVA+OBCHODNA_ZLAVA,2),"")</f>
        <v/>
      </c>
      <c r="AH97" s="54" t="str">
        <f t="shared" ref="AH97" si="366">IF(AG97="","",ROUND(AG97*(1-OBJEMOVA_ZLAVA),0))</f>
        <v/>
      </c>
      <c r="AI97" s="86" t="str">
        <f t="shared" si="270"/>
        <v/>
      </c>
      <c r="AJ97" s="95" t="str" cm="1">
        <f t="array" ref="AJ97">IF(AG97="","",SADZBA_POISTNE(B97,C97,D97,S97,P97,OBJEMOVA_ZLAVA+OBCHODNA_ZLAVA,3))</f>
        <v/>
      </c>
      <c r="AK97" s="33"/>
      <c r="AL97" s="54" t="str">
        <f t="shared" ref="AL97" si="367">IF(OR(L97="",AK97="",D97=""),"",L97*VLOOKUP(AK97,S_DP_URAZ_BALIK,2,FALSE)*VLOOKUP(D97,S_URAZ_VOZIDLO,2,FALSE))</f>
        <v/>
      </c>
      <c r="AM97" s="33"/>
      <c r="AN97" s="54" t="str">
        <f t="shared" ref="AN97" si="368">IF(AM97="","",(VLOOKUP(AM97,S_DP_BATOZINA,3,FALSE)))</f>
        <v/>
      </c>
      <c r="AO97" s="33"/>
      <c r="AP97" s="54" t="str">
        <f t="shared" ref="AP97" si="369">IF(AO97="","",VLOOKUP(AO97,S_DP_SKLO,2,FALSE))</f>
        <v/>
      </c>
      <c r="AQ97" s="56"/>
      <c r="AR97" s="95">
        <f t="shared" ref="AR97" si="370">SUM(AJ97)+SUM(AL97)+SUM(AN97)+SUM(AP97)+SUM(AQ97)</f>
        <v>0</v>
      </c>
      <c r="AS97" s="49" t="str">
        <f>SADZBA_POISTNE_KH(B97,C97,D97,S97,0)&amp;PU1_KH(R97,P97,Q97,AG97,U97,AF97,0)&amp;DP_KH(D97,L97,AK97,AM97,AO97,AQ97,0)</f>
        <v/>
      </c>
    </row>
    <row r="98" spans="1:45" s="30" customFormat="1" ht="35.1" hidden="1" customHeight="1" x14ac:dyDescent="0.25">
      <c r="A98" s="31">
        <f t="shared" si="280"/>
        <v>85</v>
      </c>
      <c r="B98" s="32"/>
      <c r="C98" s="32"/>
      <c r="D98" s="32"/>
      <c r="E98" s="33"/>
      <c r="F98" s="33"/>
      <c r="G98" s="34"/>
      <c r="H98" s="33"/>
      <c r="I98" s="33"/>
      <c r="J98" s="33"/>
      <c r="K98" s="33"/>
      <c r="L98" s="32"/>
      <c r="M98" s="33"/>
      <c r="N98" s="33"/>
      <c r="O98" s="33"/>
      <c r="P98" s="50"/>
      <c r="Q98" s="72"/>
      <c r="R98" s="65" t="str">
        <f t="shared" si="268"/>
        <v/>
      </c>
      <c r="S98" s="32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4"/>
      <c r="AG98" s="54" t="str" cm="1">
        <f t="array" ref="AG98">IF(AND(ISNUMBER(R98),ISNUMBER(P98)),SADZBA_POISTNE(B98,C98,D98,S98,P98,OBJEMOVA_ZLAVA+OBCHODNA_ZLAVA,2),"")</f>
        <v/>
      </c>
      <c r="AH98" s="54" t="str">
        <f t="shared" ref="AH98" si="371">IF(AG98="","",ROUND(AG98*(1-OBJEMOVA_ZLAVA),0))</f>
        <v/>
      </c>
      <c r="AI98" s="86" t="str">
        <f t="shared" si="270"/>
        <v/>
      </c>
      <c r="AJ98" s="95" t="str" cm="1">
        <f t="array" ref="AJ98">IF(AG98="","",SADZBA_POISTNE(B98,C98,D98,S98,P98,OBJEMOVA_ZLAVA+OBCHODNA_ZLAVA,3))</f>
        <v/>
      </c>
      <c r="AK98" s="33"/>
      <c r="AL98" s="54" t="str">
        <f t="shared" ref="AL98" si="372">IF(OR(L98="",AK98="",D98=""),"",L98*VLOOKUP(AK98,S_DP_URAZ_BALIK,2,FALSE)*VLOOKUP(D98,S_URAZ_VOZIDLO,2,FALSE))</f>
        <v/>
      </c>
      <c r="AM98" s="33"/>
      <c r="AN98" s="54" t="str">
        <f t="shared" ref="AN98" si="373">IF(AM98="","",(VLOOKUP(AM98,S_DP_BATOZINA,3,FALSE)))</f>
        <v/>
      </c>
      <c r="AO98" s="33"/>
      <c r="AP98" s="54" t="str">
        <f t="shared" ref="AP98" si="374">IF(AO98="","",VLOOKUP(AO98,S_DP_SKLO,2,FALSE))</f>
        <v/>
      </c>
      <c r="AQ98" s="56"/>
      <c r="AR98" s="95">
        <f t="shared" ref="AR98" si="375">SUM(AJ98)+SUM(AL98)+SUM(AN98)+SUM(AP98)+SUM(AQ98)</f>
        <v>0</v>
      </c>
      <c r="AS98" s="49" t="str">
        <f>SADZBA_POISTNE_KH(B98,C98,D98,S98,0)&amp;PU1_KH(R98,P98,Q98,AG98,U98,AF98,0)&amp;DP_KH(D98,L98,AK98,AM98,AO98,AQ98,0)</f>
        <v/>
      </c>
    </row>
    <row r="99" spans="1:45" s="30" customFormat="1" ht="35.1" hidden="1" customHeight="1" x14ac:dyDescent="0.25">
      <c r="A99" s="31">
        <f t="shared" si="280"/>
        <v>86</v>
      </c>
      <c r="B99" s="32"/>
      <c r="C99" s="32"/>
      <c r="D99" s="32"/>
      <c r="E99" s="33"/>
      <c r="F99" s="33"/>
      <c r="G99" s="34"/>
      <c r="H99" s="33"/>
      <c r="I99" s="33"/>
      <c r="J99" s="33"/>
      <c r="K99" s="33"/>
      <c r="L99" s="32"/>
      <c r="M99" s="33"/>
      <c r="N99" s="33"/>
      <c r="O99" s="33"/>
      <c r="P99" s="50"/>
      <c r="Q99" s="72"/>
      <c r="R99" s="65" t="str">
        <f t="shared" si="268"/>
        <v/>
      </c>
      <c r="S99" s="32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4"/>
      <c r="AG99" s="54" t="str" cm="1">
        <f t="array" ref="AG99">IF(AND(ISNUMBER(R99),ISNUMBER(P99)),SADZBA_POISTNE(B99,C99,D99,S99,P99,OBJEMOVA_ZLAVA+OBCHODNA_ZLAVA,2),"")</f>
        <v/>
      </c>
      <c r="AH99" s="54" t="str">
        <f t="shared" ref="AH99" si="376">IF(AG99="","",ROUND(AG99*(1-OBJEMOVA_ZLAVA),0))</f>
        <v/>
      </c>
      <c r="AI99" s="86" t="str">
        <f t="shared" si="270"/>
        <v/>
      </c>
      <c r="AJ99" s="95" t="str" cm="1">
        <f t="array" ref="AJ99">IF(AG99="","",SADZBA_POISTNE(B99,C99,D99,S99,P99,OBJEMOVA_ZLAVA+OBCHODNA_ZLAVA,3))</f>
        <v/>
      </c>
      <c r="AK99" s="33"/>
      <c r="AL99" s="54" t="str">
        <f t="shared" ref="AL99" si="377">IF(OR(L99="",AK99="",D99=""),"",L99*VLOOKUP(AK99,S_DP_URAZ_BALIK,2,FALSE)*VLOOKUP(D99,S_URAZ_VOZIDLO,2,FALSE))</f>
        <v/>
      </c>
      <c r="AM99" s="33"/>
      <c r="AN99" s="54" t="str">
        <f t="shared" ref="AN99" si="378">IF(AM99="","",(VLOOKUP(AM99,S_DP_BATOZINA,3,FALSE)))</f>
        <v/>
      </c>
      <c r="AO99" s="33"/>
      <c r="AP99" s="54" t="str">
        <f t="shared" ref="AP99" si="379">IF(AO99="","",VLOOKUP(AO99,S_DP_SKLO,2,FALSE))</f>
        <v/>
      </c>
      <c r="AQ99" s="56"/>
      <c r="AR99" s="95">
        <f t="shared" ref="AR99" si="380">SUM(AJ99)+SUM(AL99)+SUM(AN99)+SUM(AP99)+SUM(AQ99)</f>
        <v>0</v>
      </c>
      <c r="AS99" s="49" t="str">
        <f>SADZBA_POISTNE_KH(B99,C99,D99,S99,0)&amp;PU1_KH(R99,P99,Q99,AG99,U99,AF99,0)&amp;DP_KH(D99,L99,AK99,AM99,AO99,AQ99,0)</f>
        <v/>
      </c>
    </row>
    <row r="100" spans="1:45" s="30" customFormat="1" ht="35.1" hidden="1" customHeight="1" x14ac:dyDescent="0.25">
      <c r="A100" s="31">
        <f t="shared" si="280"/>
        <v>87</v>
      </c>
      <c r="B100" s="32"/>
      <c r="C100" s="32"/>
      <c r="D100" s="32"/>
      <c r="E100" s="33"/>
      <c r="F100" s="33"/>
      <c r="G100" s="34"/>
      <c r="H100" s="33"/>
      <c r="I100" s="33"/>
      <c r="J100" s="33"/>
      <c r="K100" s="33"/>
      <c r="L100" s="32"/>
      <c r="M100" s="33"/>
      <c r="N100" s="33"/>
      <c r="O100" s="33"/>
      <c r="P100" s="50"/>
      <c r="Q100" s="72"/>
      <c r="R100" s="65" t="str">
        <f t="shared" si="268"/>
        <v/>
      </c>
      <c r="S100" s="32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4"/>
      <c r="AG100" s="54" t="str" cm="1">
        <f t="array" ref="AG100">IF(AND(ISNUMBER(R100),ISNUMBER(P100)),SADZBA_POISTNE(B100,C100,D100,S100,P100,OBJEMOVA_ZLAVA+OBCHODNA_ZLAVA,2),"")</f>
        <v/>
      </c>
      <c r="AH100" s="54" t="str">
        <f t="shared" ref="AH100" si="381">IF(AG100="","",ROUND(AG100*(1-OBJEMOVA_ZLAVA),0))</f>
        <v/>
      </c>
      <c r="AI100" s="86" t="str">
        <f t="shared" si="270"/>
        <v/>
      </c>
      <c r="AJ100" s="95" t="str" cm="1">
        <f t="array" ref="AJ100">IF(AG100="","",SADZBA_POISTNE(B100,C100,D100,S100,P100,OBJEMOVA_ZLAVA+OBCHODNA_ZLAVA,3))</f>
        <v/>
      </c>
      <c r="AK100" s="33"/>
      <c r="AL100" s="54" t="str">
        <f t="shared" ref="AL100" si="382">IF(OR(L100="",AK100="",D100=""),"",L100*VLOOKUP(AK100,S_DP_URAZ_BALIK,2,FALSE)*VLOOKUP(D100,S_URAZ_VOZIDLO,2,FALSE))</f>
        <v/>
      </c>
      <c r="AM100" s="33"/>
      <c r="AN100" s="54" t="str">
        <f t="shared" ref="AN100" si="383">IF(AM100="","",(VLOOKUP(AM100,S_DP_BATOZINA,3,FALSE)))</f>
        <v/>
      </c>
      <c r="AO100" s="33"/>
      <c r="AP100" s="54" t="str">
        <f t="shared" ref="AP100" si="384">IF(AO100="","",VLOOKUP(AO100,S_DP_SKLO,2,FALSE))</f>
        <v/>
      </c>
      <c r="AQ100" s="56"/>
      <c r="AR100" s="95">
        <f t="shared" ref="AR100" si="385">SUM(AJ100)+SUM(AL100)+SUM(AN100)+SUM(AP100)+SUM(AQ100)</f>
        <v>0</v>
      </c>
      <c r="AS100" s="49" t="str">
        <f>SADZBA_POISTNE_KH(B100,C100,D100,S100,0)&amp;PU1_KH(R100,P100,Q100,AG100,U100,AF100,0)&amp;DP_KH(D100,L100,AK100,AM100,AO100,AQ100,0)</f>
        <v/>
      </c>
    </row>
    <row r="101" spans="1:45" s="30" customFormat="1" ht="35.1" hidden="1" customHeight="1" x14ac:dyDescent="0.25">
      <c r="A101" s="31">
        <f t="shared" si="280"/>
        <v>88</v>
      </c>
      <c r="B101" s="32"/>
      <c r="C101" s="32"/>
      <c r="D101" s="32"/>
      <c r="E101" s="33"/>
      <c r="F101" s="33"/>
      <c r="G101" s="34"/>
      <c r="H101" s="33"/>
      <c r="I101" s="33"/>
      <c r="J101" s="33"/>
      <c r="K101" s="33"/>
      <c r="L101" s="32"/>
      <c r="M101" s="33"/>
      <c r="N101" s="33"/>
      <c r="O101" s="33"/>
      <c r="P101" s="50"/>
      <c r="Q101" s="72"/>
      <c r="R101" s="65" t="str">
        <f t="shared" si="268"/>
        <v/>
      </c>
      <c r="S101" s="32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4"/>
      <c r="AG101" s="54" t="str" cm="1">
        <f t="array" ref="AG101">IF(AND(ISNUMBER(R101),ISNUMBER(P101)),SADZBA_POISTNE(B101,C101,D101,S101,P101,OBJEMOVA_ZLAVA+OBCHODNA_ZLAVA,2),"")</f>
        <v/>
      </c>
      <c r="AH101" s="54" t="str">
        <f t="shared" ref="AH101" si="386">IF(AG101="","",ROUND(AG101*(1-OBJEMOVA_ZLAVA),0))</f>
        <v/>
      </c>
      <c r="AI101" s="86" t="str">
        <f t="shared" si="270"/>
        <v/>
      </c>
      <c r="AJ101" s="95" t="str" cm="1">
        <f t="array" ref="AJ101">IF(AG101="","",SADZBA_POISTNE(B101,C101,D101,S101,P101,OBJEMOVA_ZLAVA+OBCHODNA_ZLAVA,3))</f>
        <v/>
      </c>
      <c r="AK101" s="33"/>
      <c r="AL101" s="54" t="str">
        <f t="shared" ref="AL101" si="387">IF(OR(L101="",AK101="",D101=""),"",L101*VLOOKUP(AK101,S_DP_URAZ_BALIK,2,FALSE)*VLOOKUP(D101,S_URAZ_VOZIDLO,2,FALSE))</f>
        <v/>
      </c>
      <c r="AM101" s="33"/>
      <c r="AN101" s="54" t="str">
        <f t="shared" ref="AN101" si="388">IF(AM101="","",(VLOOKUP(AM101,S_DP_BATOZINA,3,FALSE)))</f>
        <v/>
      </c>
      <c r="AO101" s="33"/>
      <c r="AP101" s="54" t="str">
        <f t="shared" ref="AP101" si="389">IF(AO101="","",VLOOKUP(AO101,S_DP_SKLO,2,FALSE))</f>
        <v/>
      </c>
      <c r="AQ101" s="56"/>
      <c r="AR101" s="95">
        <f t="shared" ref="AR101" si="390">SUM(AJ101)+SUM(AL101)+SUM(AN101)+SUM(AP101)+SUM(AQ101)</f>
        <v>0</v>
      </c>
      <c r="AS101" s="49" t="str">
        <f>SADZBA_POISTNE_KH(B101,C101,D101,S101,0)&amp;PU1_KH(R101,P101,Q101,AG101,U101,AF101,0)&amp;DP_KH(D101,L101,AK101,AM101,AO101,AQ101,0)</f>
        <v/>
      </c>
    </row>
    <row r="102" spans="1:45" s="30" customFormat="1" ht="35.1" hidden="1" customHeight="1" x14ac:dyDescent="0.25">
      <c r="A102" s="31">
        <f t="shared" si="280"/>
        <v>89</v>
      </c>
      <c r="B102" s="32"/>
      <c r="C102" s="32"/>
      <c r="D102" s="32"/>
      <c r="E102" s="33"/>
      <c r="F102" s="33"/>
      <c r="G102" s="34"/>
      <c r="H102" s="33"/>
      <c r="I102" s="33"/>
      <c r="J102" s="33"/>
      <c r="K102" s="33"/>
      <c r="L102" s="32"/>
      <c r="M102" s="33"/>
      <c r="N102" s="33"/>
      <c r="O102" s="33"/>
      <c r="P102" s="50"/>
      <c r="Q102" s="72"/>
      <c r="R102" s="65" t="str">
        <f t="shared" si="268"/>
        <v/>
      </c>
      <c r="S102" s="32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4"/>
      <c r="AG102" s="54" t="str" cm="1">
        <f t="array" ref="AG102">IF(AND(ISNUMBER(R102),ISNUMBER(P102)),SADZBA_POISTNE(B102,C102,D102,S102,P102,OBJEMOVA_ZLAVA+OBCHODNA_ZLAVA,2),"")</f>
        <v/>
      </c>
      <c r="AH102" s="54" t="str">
        <f t="shared" ref="AH102" si="391">IF(AG102="","",ROUND(AG102*(1-OBJEMOVA_ZLAVA),0))</f>
        <v/>
      </c>
      <c r="AI102" s="86" t="str">
        <f t="shared" si="270"/>
        <v/>
      </c>
      <c r="AJ102" s="95" t="str" cm="1">
        <f t="array" ref="AJ102">IF(AG102="","",SADZBA_POISTNE(B102,C102,D102,S102,P102,OBJEMOVA_ZLAVA+OBCHODNA_ZLAVA,3))</f>
        <v/>
      </c>
      <c r="AK102" s="33"/>
      <c r="AL102" s="54" t="str">
        <f t="shared" ref="AL102" si="392">IF(OR(L102="",AK102="",D102=""),"",L102*VLOOKUP(AK102,S_DP_URAZ_BALIK,2,FALSE)*VLOOKUP(D102,S_URAZ_VOZIDLO,2,FALSE))</f>
        <v/>
      </c>
      <c r="AM102" s="33"/>
      <c r="AN102" s="54" t="str">
        <f t="shared" ref="AN102" si="393">IF(AM102="","",(VLOOKUP(AM102,S_DP_BATOZINA,3,FALSE)))</f>
        <v/>
      </c>
      <c r="AO102" s="33"/>
      <c r="AP102" s="54" t="str">
        <f t="shared" ref="AP102" si="394">IF(AO102="","",VLOOKUP(AO102,S_DP_SKLO,2,FALSE))</f>
        <v/>
      </c>
      <c r="AQ102" s="56"/>
      <c r="AR102" s="95">
        <f t="shared" ref="AR102" si="395">SUM(AJ102)+SUM(AL102)+SUM(AN102)+SUM(AP102)+SUM(AQ102)</f>
        <v>0</v>
      </c>
      <c r="AS102" s="49" t="str">
        <f>SADZBA_POISTNE_KH(B102,C102,D102,S102,0)&amp;PU1_KH(R102,P102,Q102,AG102,U102,AF102,0)&amp;DP_KH(D102,L102,AK102,AM102,AO102,AQ102,0)</f>
        <v/>
      </c>
    </row>
    <row r="103" spans="1:45" s="30" customFormat="1" ht="35.1" hidden="1" customHeight="1" x14ac:dyDescent="0.25">
      <c r="A103" s="31">
        <f t="shared" si="280"/>
        <v>90</v>
      </c>
      <c r="B103" s="32"/>
      <c r="C103" s="32"/>
      <c r="D103" s="32"/>
      <c r="E103" s="33"/>
      <c r="F103" s="33"/>
      <c r="G103" s="34"/>
      <c r="H103" s="33"/>
      <c r="I103" s="33"/>
      <c r="J103" s="33"/>
      <c r="K103" s="33"/>
      <c r="L103" s="32"/>
      <c r="M103" s="33"/>
      <c r="N103" s="33"/>
      <c r="O103" s="33"/>
      <c r="P103" s="50"/>
      <c r="Q103" s="72"/>
      <c r="R103" s="65" t="str">
        <f t="shared" si="268"/>
        <v/>
      </c>
      <c r="S103" s="32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4"/>
      <c r="AG103" s="54" t="str" cm="1">
        <f t="array" ref="AG103">IF(AND(ISNUMBER(R103),ISNUMBER(P103)),SADZBA_POISTNE(B103,C103,D103,S103,P103,OBJEMOVA_ZLAVA+OBCHODNA_ZLAVA,2),"")</f>
        <v/>
      </c>
      <c r="AH103" s="54" t="str">
        <f t="shared" ref="AH103" si="396">IF(AG103="","",ROUND(AG103*(1-OBJEMOVA_ZLAVA),0))</f>
        <v/>
      </c>
      <c r="AI103" s="86" t="str">
        <f t="shared" si="270"/>
        <v/>
      </c>
      <c r="AJ103" s="95" t="str" cm="1">
        <f t="array" ref="AJ103">IF(AG103="","",SADZBA_POISTNE(B103,C103,D103,S103,P103,OBJEMOVA_ZLAVA+OBCHODNA_ZLAVA,3))</f>
        <v/>
      </c>
      <c r="AK103" s="33"/>
      <c r="AL103" s="54" t="str">
        <f t="shared" ref="AL103" si="397">IF(OR(L103="",AK103="",D103=""),"",L103*VLOOKUP(AK103,S_DP_URAZ_BALIK,2,FALSE)*VLOOKUP(D103,S_URAZ_VOZIDLO,2,FALSE))</f>
        <v/>
      </c>
      <c r="AM103" s="33"/>
      <c r="AN103" s="54" t="str">
        <f t="shared" ref="AN103" si="398">IF(AM103="","",(VLOOKUP(AM103,S_DP_BATOZINA,3,FALSE)))</f>
        <v/>
      </c>
      <c r="AO103" s="33"/>
      <c r="AP103" s="54" t="str">
        <f t="shared" ref="AP103" si="399">IF(AO103="","",VLOOKUP(AO103,S_DP_SKLO,2,FALSE))</f>
        <v/>
      </c>
      <c r="AQ103" s="56"/>
      <c r="AR103" s="95">
        <f t="shared" ref="AR103" si="400">SUM(AJ103)+SUM(AL103)+SUM(AN103)+SUM(AP103)+SUM(AQ103)</f>
        <v>0</v>
      </c>
      <c r="AS103" s="49" t="str">
        <f>SADZBA_POISTNE_KH(B103,C103,D103,S103,0)&amp;PU1_KH(R103,P103,Q103,AG103,U103,AF103,0)&amp;DP_KH(D103,L103,AK103,AM103,AO103,AQ103,0)</f>
        <v/>
      </c>
    </row>
    <row r="104" spans="1:45" s="30" customFormat="1" ht="35.1" hidden="1" customHeight="1" x14ac:dyDescent="0.25">
      <c r="A104" s="31">
        <f t="shared" si="280"/>
        <v>91</v>
      </c>
      <c r="B104" s="32"/>
      <c r="C104" s="32"/>
      <c r="D104" s="32"/>
      <c r="E104" s="33"/>
      <c r="F104" s="33"/>
      <c r="G104" s="34"/>
      <c r="H104" s="33"/>
      <c r="I104" s="33"/>
      <c r="J104" s="33"/>
      <c r="K104" s="33"/>
      <c r="L104" s="32"/>
      <c r="M104" s="33"/>
      <c r="N104" s="33"/>
      <c r="O104" s="33"/>
      <c r="P104" s="50"/>
      <c r="Q104" s="72"/>
      <c r="R104" s="65" t="str">
        <f t="shared" si="268"/>
        <v/>
      </c>
      <c r="S104" s="32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4"/>
      <c r="AG104" s="54" t="str" cm="1">
        <f t="array" ref="AG104">IF(AND(ISNUMBER(R104),ISNUMBER(P104)),SADZBA_POISTNE(B104,C104,D104,S104,P104,OBJEMOVA_ZLAVA+OBCHODNA_ZLAVA,2),"")</f>
        <v/>
      </c>
      <c r="AH104" s="54" t="str">
        <f t="shared" ref="AH104" si="401">IF(AG104="","",ROUND(AG104*(1-OBJEMOVA_ZLAVA),0))</f>
        <v/>
      </c>
      <c r="AI104" s="86" t="str">
        <f t="shared" si="270"/>
        <v/>
      </c>
      <c r="AJ104" s="95" t="str" cm="1">
        <f t="array" ref="AJ104">IF(AG104="","",SADZBA_POISTNE(B104,C104,D104,S104,P104,OBJEMOVA_ZLAVA+OBCHODNA_ZLAVA,3))</f>
        <v/>
      </c>
      <c r="AK104" s="33"/>
      <c r="AL104" s="54" t="str">
        <f t="shared" ref="AL104" si="402">IF(OR(L104="",AK104="",D104=""),"",L104*VLOOKUP(AK104,S_DP_URAZ_BALIK,2,FALSE)*VLOOKUP(D104,S_URAZ_VOZIDLO,2,FALSE))</f>
        <v/>
      </c>
      <c r="AM104" s="33"/>
      <c r="AN104" s="54" t="str">
        <f t="shared" ref="AN104" si="403">IF(AM104="","",(VLOOKUP(AM104,S_DP_BATOZINA,3,FALSE)))</f>
        <v/>
      </c>
      <c r="AO104" s="33"/>
      <c r="AP104" s="54" t="str">
        <f t="shared" ref="AP104" si="404">IF(AO104="","",VLOOKUP(AO104,S_DP_SKLO,2,FALSE))</f>
        <v/>
      </c>
      <c r="AQ104" s="56"/>
      <c r="AR104" s="95">
        <f t="shared" ref="AR104" si="405">SUM(AJ104)+SUM(AL104)+SUM(AN104)+SUM(AP104)+SUM(AQ104)</f>
        <v>0</v>
      </c>
      <c r="AS104" s="49" t="str">
        <f>SADZBA_POISTNE_KH(B104,C104,D104,S104,0)&amp;PU1_KH(R104,P104,Q104,AG104,U104,AF104,0)&amp;DP_KH(D104,L104,AK104,AM104,AO104,AQ104,0)</f>
        <v/>
      </c>
    </row>
    <row r="105" spans="1:45" s="30" customFormat="1" ht="35.1" hidden="1" customHeight="1" x14ac:dyDescent="0.25">
      <c r="A105" s="31">
        <f t="shared" si="280"/>
        <v>92</v>
      </c>
      <c r="B105" s="32"/>
      <c r="C105" s="32"/>
      <c r="D105" s="32"/>
      <c r="E105" s="33"/>
      <c r="F105" s="33"/>
      <c r="G105" s="34"/>
      <c r="H105" s="33"/>
      <c r="I105" s="33"/>
      <c r="J105" s="33"/>
      <c r="K105" s="33"/>
      <c r="L105" s="32"/>
      <c r="M105" s="33"/>
      <c r="N105" s="33"/>
      <c r="O105" s="33"/>
      <c r="P105" s="50"/>
      <c r="Q105" s="72"/>
      <c r="R105" s="65" t="str">
        <f t="shared" si="268"/>
        <v/>
      </c>
      <c r="S105" s="32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4"/>
      <c r="AG105" s="54" t="str" cm="1">
        <f t="array" ref="AG105">IF(AND(ISNUMBER(R105),ISNUMBER(P105)),SADZBA_POISTNE(B105,C105,D105,S105,P105,OBJEMOVA_ZLAVA+OBCHODNA_ZLAVA,2),"")</f>
        <v/>
      </c>
      <c r="AH105" s="54" t="str">
        <f t="shared" ref="AH105" si="406">IF(AG105="","",ROUND(AG105*(1-OBJEMOVA_ZLAVA),0))</f>
        <v/>
      </c>
      <c r="AI105" s="86" t="str">
        <f t="shared" si="270"/>
        <v/>
      </c>
      <c r="AJ105" s="95" t="str" cm="1">
        <f t="array" ref="AJ105">IF(AG105="","",SADZBA_POISTNE(B105,C105,D105,S105,P105,OBJEMOVA_ZLAVA+OBCHODNA_ZLAVA,3))</f>
        <v/>
      </c>
      <c r="AK105" s="33"/>
      <c r="AL105" s="54" t="str">
        <f t="shared" ref="AL105" si="407">IF(OR(L105="",AK105="",D105=""),"",L105*VLOOKUP(AK105,S_DP_URAZ_BALIK,2,FALSE)*VLOOKUP(D105,S_URAZ_VOZIDLO,2,FALSE))</f>
        <v/>
      </c>
      <c r="AM105" s="33"/>
      <c r="AN105" s="54" t="str">
        <f t="shared" ref="AN105" si="408">IF(AM105="","",(VLOOKUP(AM105,S_DP_BATOZINA,3,FALSE)))</f>
        <v/>
      </c>
      <c r="AO105" s="33"/>
      <c r="AP105" s="54" t="str">
        <f t="shared" ref="AP105" si="409">IF(AO105="","",VLOOKUP(AO105,S_DP_SKLO,2,FALSE))</f>
        <v/>
      </c>
      <c r="AQ105" s="56"/>
      <c r="AR105" s="95">
        <f t="shared" ref="AR105" si="410">SUM(AJ105)+SUM(AL105)+SUM(AN105)+SUM(AP105)+SUM(AQ105)</f>
        <v>0</v>
      </c>
      <c r="AS105" s="49" t="str">
        <f>SADZBA_POISTNE_KH(B105,C105,D105,S105,0)&amp;PU1_KH(R105,P105,Q105,AG105,U105,AF105,0)&amp;DP_KH(D105,L105,AK105,AM105,AO105,AQ105,0)</f>
        <v/>
      </c>
    </row>
    <row r="106" spans="1:45" s="30" customFormat="1" ht="35.1" hidden="1" customHeight="1" x14ac:dyDescent="0.25">
      <c r="A106" s="31">
        <f t="shared" si="280"/>
        <v>93</v>
      </c>
      <c r="B106" s="32"/>
      <c r="C106" s="32"/>
      <c r="D106" s="32"/>
      <c r="E106" s="33"/>
      <c r="F106" s="33"/>
      <c r="G106" s="34"/>
      <c r="H106" s="33"/>
      <c r="I106" s="33"/>
      <c r="J106" s="33"/>
      <c r="K106" s="33"/>
      <c r="L106" s="32"/>
      <c r="M106" s="33"/>
      <c r="N106" s="33"/>
      <c r="O106" s="33"/>
      <c r="P106" s="50"/>
      <c r="Q106" s="72"/>
      <c r="R106" s="65" t="str">
        <f t="shared" si="268"/>
        <v/>
      </c>
      <c r="S106" s="32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4"/>
      <c r="AG106" s="54" t="str" cm="1">
        <f t="array" ref="AG106">IF(AND(ISNUMBER(R106),ISNUMBER(P106)),SADZBA_POISTNE(B106,C106,D106,S106,P106,OBJEMOVA_ZLAVA+OBCHODNA_ZLAVA,2),"")</f>
        <v/>
      </c>
      <c r="AH106" s="54" t="str">
        <f t="shared" ref="AH106" si="411">IF(AG106="","",ROUND(AG106*(1-OBJEMOVA_ZLAVA),0))</f>
        <v/>
      </c>
      <c r="AI106" s="86" t="str">
        <f t="shared" si="270"/>
        <v/>
      </c>
      <c r="AJ106" s="95" t="str" cm="1">
        <f t="array" ref="AJ106">IF(AG106="","",SADZBA_POISTNE(B106,C106,D106,S106,P106,OBJEMOVA_ZLAVA+OBCHODNA_ZLAVA,3))</f>
        <v/>
      </c>
      <c r="AK106" s="33"/>
      <c r="AL106" s="54" t="str">
        <f t="shared" ref="AL106" si="412">IF(OR(L106="",AK106="",D106=""),"",L106*VLOOKUP(AK106,S_DP_URAZ_BALIK,2,FALSE)*VLOOKUP(D106,S_URAZ_VOZIDLO,2,FALSE))</f>
        <v/>
      </c>
      <c r="AM106" s="33"/>
      <c r="AN106" s="54" t="str">
        <f t="shared" ref="AN106" si="413">IF(AM106="","",(VLOOKUP(AM106,S_DP_BATOZINA,3,FALSE)))</f>
        <v/>
      </c>
      <c r="AO106" s="33"/>
      <c r="AP106" s="54" t="str">
        <f t="shared" ref="AP106" si="414">IF(AO106="","",VLOOKUP(AO106,S_DP_SKLO,2,FALSE))</f>
        <v/>
      </c>
      <c r="AQ106" s="56"/>
      <c r="AR106" s="95">
        <f t="shared" ref="AR106" si="415">SUM(AJ106)+SUM(AL106)+SUM(AN106)+SUM(AP106)+SUM(AQ106)</f>
        <v>0</v>
      </c>
      <c r="AS106" s="49" t="str">
        <f>SADZBA_POISTNE_KH(B106,C106,D106,S106,0)&amp;PU1_KH(R106,P106,Q106,AG106,U106,AF106,0)&amp;DP_KH(D106,L106,AK106,AM106,AO106,AQ106,0)</f>
        <v/>
      </c>
    </row>
    <row r="107" spans="1:45" s="30" customFormat="1" ht="35.1" hidden="1" customHeight="1" x14ac:dyDescent="0.25">
      <c r="A107" s="31">
        <f t="shared" si="280"/>
        <v>94</v>
      </c>
      <c r="B107" s="32"/>
      <c r="C107" s="32"/>
      <c r="D107" s="32"/>
      <c r="E107" s="33"/>
      <c r="F107" s="33"/>
      <c r="G107" s="34"/>
      <c r="H107" s="33"/>
      <c r="I107" s="33"/>
      <c r="J107" s="33"/>
      <c r="K107" s="33"/>
      <c r="L107" s="32"/>
      <c r="M107" s="33"/>
      <c r="N107" s="33"/>
      <c r="O107" s="33"/>
      <c r="P107" s="50"/>
      <c r="Q107" s="72"/>
      <c r="R107" s="65" t="str">
        <f t="shared" si="268"/>
        <v/>
      </c>
      <c r="S107" s="32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4"/>
      <c r="AG107" s="54" t="str" cm="1">
        <f t="array" ref="AG107">IF(AND(ISNUMBER(R107),ISNUMBER(P107)),SADZBA_POISTNE(B107,C107,D107,S107,P107,OBJEMOVA_ZLAVA+OBCHODNA_ZLAVA,2),"")</f>
        <v/>
      </c>
      <c r="AH107" s="54" t="str">
        <f t="shared" ref="AH107" si="416">IF(AG107="","",ROUND(AG107*(1-OBJEMOVA_ZLAVA),0))</f>
        <v/>
      </c>
      <c r="AI107" s="86" t="str">
        <f t="shared" si="270"/>
        <v/>
      </c>
      <c r="AJ107" s="95" t="str" cm="1">
        <f t="array" ref="AJ107">IF(AG107="","",SADZBA_POISTNE(B107,C107,D107,S107,P107,OBJEMOVA_ZLAVA+OBCHODNA_ZLAVA,3))</f>
        <v/>
      </c>
      <c r="AK107" s="33"/>
      <c r="AL107" s="54" t="str">
        <f t="shared" ref="AL107" si="417">IF(OR(L107="",AK107="",D107=""),"",L107*VLOOKUP(AK107,S_DP_URAZ_BALIK,2,FALSE)*VLOOKUP(D107,S_URAZ_VOZIDLO,2,FALSE))</f>
        <v/>
      </c>
      <c r="AM107" s="33"/>
      <c r="AN107" s="54" t="str">
        <f t="shared" ref="AN107" si="418">IF(AM107="","",(VLOOKUP(AM107,S_DP_BATOZINA,3,FALSE)))</f>
        <v/>
      </c>
      <c r="AO107" s="33"/>
      <c r="AP107" s="54" t="str">
        <f t="shared" ref="AP107" si="419">IF(AO107="","",VLOOKUP(AO107,S_DP_SKLO,2,FALSE))</f>
        <v/>
      </c>
      <c r="AQ107" s="56"/>
      <c r="AR107" s="95">
        <f t="shared" ref="AR107" si="420">SUM(AJ107)+SUM(AL107)+SUM(AN107)+SUM(AP107)+SUM(AQ107)</f>
        <v>0</v>
      </c>
      <c r="AS107" s="49" t="str">
        <f>SADZBA_POISTNE_KH(B107,C107,D107,S107,0)&amp;PU1_KH(R107,P107,Q107,AG107,U107,AF107,0)&amp;DP_KH(D107,L107,AK107,AM107,AO107,AQ107,0)</f>
        <v/>
      </c>
    </row>
    <row r="108" spans="1:45" s="30" customFormat="1" ht="35.1" hidden="1" customHeight="1" x14ac:dyDescent="0.25">
      <c r="A108" s="31">
        <f t="shared" si="280"/>
        <v>95</v>
      </c>
      <c r="B108" s="32"/>
      <c r="C108" s="32"/>
      <c r="D108" s="32"/>
      <c r="E108" s="33"/>
      <c r="F108" s="33"/>
      <c r="G108" s="34"/>
      <c r="H108" s="33"/>
      <c r="I108" s="33"/>
      <c r="J108" s="33"/>
      <c r="K108" s="33"/>
      <c r="L108" s="32"/>
      <c r="M108" s="33"/>
      <c r="N108" s="33"/>
      <c r="O108" s="33"/>
      <c r="P108" s="50"/>
      <c r="Q108" s="72"/>
      <c r="R108" s="65" t="str">
        <f t="shared" si="268"/>
        <v/>
      </c>
      <c r="S108" s="32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4"/>
      <c r="AG108" s="54" t="str" cm="1">
        <f t="array" ref="AG108">IF(AND(ISNUMBER(R108),ISNUMBER(P108)),SADZBA_POISTNE(B108,C108,D108,S108,P108,OBJEMOVA_ZLAVA+OBCHODNA_ZLAVA,2),"")</f>
        <v/>
      </c>
      <c r="AH108" s="54" t="str">
        <f t="shared" ref="AH108" si="421">IF(AG108="","",ROUND(AG108*(1-OBJEMOVA_ZLAVA),0))</f>
        <v/>
      </c>
      <c r="AI108" s="86" t="str">
        <f t="shared" si="270"/>
        <v/>
      </c>
      <c r="AJ108" s="95" t="str" cm="1">
        <f t="array" ref="AJ108">IF(AG108="","",SADZBA_POISTNE(B108,C108,D108,S108,P108,OBJEMOVA_ZLAVA+OBCHODNA_ZLAVA,3))</f>
        <v/>
      </c>
      <c r="AK108" s="33"/>
      <c r="AL108" s="54" t="str">
        <f t="shared" ref="AL108" si="422">IF(OR(L108="",AK108="",D108=""),"",L108*VLOOKUP(AK108,S_DP_URAZ_BALIK,2,FALSE)*VLOOKUP(D108,S_URAZ_VOZIDLO,2,FALSE))</f>
        <v/>
      </c>
      <c r="AM108" s="33"/>
      <c r="AN108" s="54" t="str">
        <f t="shared" ref="AN108" si="423">IF(AM108="","",(VLOOKUP(AM108,S_DP_BATOZINA,3,FALSE)))</f>
        <v/>
      </c>
      <c r="AO108" s="33"/>
      <c r="AP108" s="54" t="str">
        <f t="shared" ref="AP108" si="424">IF(AO108="","",VLOOKUP(AO108,S_DP_SKLO,2,FALSE))</f>
        <v/>
      </c>
      <c r="AQ108" s="56"/>
      <c r="AR108" s="95">
        <f t="shared" ref="AR108" si="425">SUM(AJ108)+SUM(AL108)+SUM(AN108)+SUM(AP108)+SUM(AQ108)</f>
        <v>0</v>
      </c>
      <c r="AS108" s="49" t="str">
        <f>SADZBA_POISTNE_KH(B108,C108,D108,S108,0)&amp;PU1_KH(R108,P108,Q108,AG108,U108,AF108,0)&amp;DP_KH(D108,L108,AK108,AM108,AO108,AQ108,0)</f>
        <v/>
      </c>
    </row>
    <row r="109" spans="1:45" s="30" customFormat="1" ht="35.1" hidden="1" customHeight="1" x14ac:dyDescent="0.25">
      <c r="A109" s="31">
        <f t="shared" si="280"/>
        <v>96</v>
      </c>
      <c r="B109" s="32"/>
      <c r="C109" s="32"/>
      <c r="D109" s="32"/>
      <c r="E109" s="33"/>
      <c r="F109" s="33"/>
      <c r="G109" s="34"/>
      <c r="H109" s="33"/>
      <c r="I109" s="33"/>
      <c r="J109" s="33"/>
      <c r="K109" s="33"/>
      <c r="L109" s="32"/>
      <c r="M109" s="33"/>
      <c r="N109" s="33"/>
      <c r="O109" s="33"/>
      <c r="P109" s="50"/>
      <c r="Q109" s="72"/>
      <c r="R109" s="65" t="str">
        <f t="shared" si="268"/>
        <v/>
      </c>
      <c r="S109" s="32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4"/>
      <c r="AG109" s="54" t="str" cm="1">
        <f t="array" ref="AG109">IF(AND(ISNUMBER(R109),ISNUMBER(P109)),SADZBA_POISTNE(B109,C109,D109,S109,P109,OBJEMOVA_ZLAVA+OBCHODNA_ZLAVA,2),"")</f>
        <v/>
      </c>
      <c r="AH109" s="54" t="str">
        <f t="shared" ref="AH109" si="426">IF(AG109="","",ROUND(AG109*(1-OBJEMOVA_ZLAVA),0))</f>
        <v/>
      </c>
      <c r="AI109" s="86" t="str">
        <f t="shared" si="270"/>
        <v/>
      </c>
      <c r="AJ109" s="95" t="str" cm="1">
        <f t="array" ref="AJ109">IF(AG109="","",SADZBA_POISTNE(B109,C109,D109,S109,P109,OBJEMOVA_ZLAVA+OBCHODNA_ZLAVA,3))</f>
        <v/>
      </c>
      <c r="AK109" s="33"/>
      <c r="AL109" s="54" t="str">
        <f t="shared" ref="AL109" si="427">IF(OR(L109="",AK109="",D109=""),"",L109*VLOOKUP(AK109,S_DP_URAZ_BALIK,2,FALSE)*VLOOKUP(D109,S_URAZ_VOZIDLO,2,FALSE))</f>
        <v/>
      </c>
      <c r="AM109" s="33"/>
      <c r="AN109" s="54" t="str">
        <f t="shared" ref="AN109" si="428">IF(AM109="","",(VLOOKUP(AM109,S_DP_BATOZINA,3,FALSE)))</f>
        <v/>
      </c>
      <c r="AO109" s="33"/>
      <c r="AP109" s="54" t="str">
        <f t="shared" ref="AP109" si="429">IF(AO109="","",VLOOKUP(AO109,S_DP_SKLO,2,FALSE))</f>
        <v/>
      </c>
      <c r="AQ109" s="56"/>
      <c r="AR109" s="95">
        <f t="shared" ref="AR109" si="430">SUM(AJ109)+SUM(AL109)+SUM(AN109)+SUM(AP109)+SUM(AQ109)</f>
        <v>0</v>
      </c>
      <c r="AS109" s="49" t="str">
        <f>SADZBA_POISTNE_KH(B109,C109,D109,S109,0)&amp;PU1_KH(R109,P109,Q109,AG109,U109,AF109,0)&amp;DP_KH(D109,L109,AK109,AM109,AO109,AQ109,0)</f>
        <v/>
      </c>
    </row>
    <row r="110" spans="1:45" s="30" customFormat="1" ht="35.1" hidden="1" customHeight="1" x14ac:dyDescent="0.25">
      <c r="A110" s="31">
        <f t="shared" si="280"/>
        <v>97</v>
      </c>
      <c r="B110" s="32"/>
      <c r="C110" s="32"/>
      <c r="D110" s="32"/>
      <c r="E110" s="33"/>
      <c r="F110" s="33"/>
      <c r="G110" s="34"/>
      <c r="H110" s="33"/>
      <c r="I110" s="33"/>
      <c r="J110" s="33"/>
      <c r="K110" s="33"/>
      <c r="L110" s="32"/>
      <c r="M110" s="33"/>
      <c r="N110" s="33"/>
      <c r="O110" s="33"/>
      <c r="P110" s="50"/>
      <c r="Q110" s="72"/>
      <c r="R110" s="65" t="str">
        <f t="shared" ref="R110:R141" si="431">SADZBA_POISTNE(B110,C110,D110,S110,P110,OBJEMOVA_ZLAVA+OBCHODNA_ZLAVA,1)</f>
        <v/>
      </c>
      <c r="S110" s="32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4"/>
      <c r="AG110" s="54" t="str" cm="1">
        <f t="array" ref="AG110">IF(AND(ISNUMBER(R110),ISNUMBER(P110)),SADZBA_POISTNE(B110,C110,D110,S110,P110,OBJEMOVA_ZLAVA+OBCHODNA_ZLAVA,2),"")</f>
        <v/>
      </c>
      <c r="AH110" s="54" t="str">
        <f t="shared" ref="AH110" si="432">IF(AG110="","",ROUND(AG110*(1-OBJEMOVA_ZLAVA),0))</f>
        <v/>
      </c>
      <c r="AI110" s="86" t="str">
        <f t="shared" ref="AI110:AI141" si="433">IF(AG110="","",OBJEMOVA_ZLAVA+OBCHODNA_ZLAVA)</f>
        <v/>
      </c>
      <c r="AJ110" s="95" t="str" cm="1">
        <f t="array" ref="AJ110">IF(AG110="","",SADZBA_POISTNE(B110,C110,D110,S110,P110,OBJEMOVA_ZLAVA+OBCHODNA_ZLAVA,3))</f>
        <v/>
      </c>
      <c r="AK110" s="33"/>
      <c r="AL110" s="54" t="str">
        <f t="shared" ref="AL110" si="434">IF(OR(L110="",AK110="",D110=""),"",L110*VLOOKUP(AK110,S_DP_URAZ_BALIK,2,FALSE)*VLOOKUP(D110,S_URAZ_VOZIDLO,2,FALSE))</f>
        <v/>
      </c>
      <c r="AM110" s="33"/>
      <c r="AN110" s="54" t="str">
        <f t="shared" ref="AN110" si="435">IF(AM110="","",(VLOOKUP(AM110,S_DP_BATOZINA,3,FALSE)))</f>
        <v/>
      </c>
      <c r="AO110" s="33"/>
      <c r="AP110" s="54" t="str">
        <f t="shared" ref="AP110" si="436">IF(AO110="","",VLOOKUP(AO110,S_DP_SKLO,2,FALSE))</f>
        <v/>
      </c>
      <c r="AQ110" s="56"/>
      <c r="AR110" s="95">
        <f t="shared" ref="AR110" si="437">SUM(AJ110)+SUM(AL110)+SUM(AN110)+SUM(AP110)+SUM(AQ110)</f>
        <v>0</v>
      </c>
      <c r="AS110" s="49" t="str">
        <f>SADZBA_POISTNE_KH(B110,C110,D110,S110,0)&amp;PU1_KH(R110,P110,Q110,AG110,U110,AF110,0)&amp;DP_KH(D110,L110,AK110,AM110,AO110,AQ110,0)</f>
        <v/>
      </c>
    </row>
    <row r="111" spans="1:45" s="30" customFormat="1" ht="35.1" hidden="1" customHeight="1" x14ac:dyDescent="0.25">
      <c r="A111" s="31">
        <f t="shared" si="280"/>
        <v>98</v>
      </c>
      <c r="B111" s="32"/>
      <c r="C111" s="32"/>
      <c r="D111" s="32"/>
      <c r="E111" s="33"/>
      <c r="F111" s="33"/>
      <c r="G111" s="34"/>
      <c r="H111" s="33"/>
      <c r="I111" s="33"/>
      <c r="J111" s="33"/>
      <c r="K111" s="33"/>
      <c r="L111" s="32"/>
      <c r="M111" s="33"/>
      <c r="N111" s="33"/>
      <c r="O111" s="33"/>
      <c r="P111" s="50"/>
      <c r="Q111" s="72"/>
      <c r="R111" s="65" t="str">
        <f t="shared" si="431"/>
        <v/>
      </c>
      <c r="S111" s="32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4"/>
      <c r="AG111" s="54" t="str" cm="1">
        <f t="array" ref="AG111">IF(AND(ISNUMBER(R111),ISNUMBER(P111)),SADZBA_POISTNE(B111,C111,D111,S111,P111,OBJEMOVA_ZLAVA+OBCHODNA_ZLAVA,2),"")</f>
        <v/>
      </c>
      <c r="AH111" s="54" t="str">
        <f t="shared" ref="AH111" si="438">IF(AG111="","",ROUND(AG111*(1-OBJEMOVA_ZLAVA),0))</f>
        <v/>
      </c>
      <c r="AI111" s="86" t="str">
        <f t="shared" si="433"/>
        <v/>
      </c>
      <c r="AJ111" s="95" t="str" cm="1">
        <f t="array" ref="AJ111">IF(AG111="","",SADZBA_POISTNE(B111,C111,D111,S111,P111,OBJEMOVA_ZLAVA+OBCHODNA_ZLAVA,3))</f>
        <v/>
      </c>
      <c r="AK111" s="33"/>
      <c r="AL111" s="54" t="str">
        <f t="shared" ref="AL111" si="439">IF(OR(L111="",AK111="",D111=""),"",L111*VLOOKUP(AK111,S_DP_URAZ_BALIK,2,FALSE)*VLOOKUP(D111,S_URAZ_VOZIDLO,2,FALSE))</f>
        <v/>
      </c>
      <c r="AM111" s="33"/>
      <c r="AN111" s="54" t="str">
        <f t="shared" ref="AN111" si="440">IF(AM111="","",(VLOOKUP(AM111,S_DP_BATOZINA,3,FALSE)))</f>
        <v/>
      </c>
      <c r="AO111" s="33"/>
      <c r="AP111" s="54" t="str">
        <f t="shared" ref="AP111" si="441">IF(AO111="","",VLOOKUP(AO111,S_DP_SKLO,2,FALSE))</f>
        <v/>
      </c>
      <c r="AQ111" s="56"/>
      <c r="AR111" s="95">
        <f t="shared" ref="AR111" si="442">SUM(AJ111)+SUM(AL111)+SUM(AN111)+SUM(AP111)+SUM(AQ111)</f>
        <v>0</v>
      </c>
      <c r="AS111" s="49" t="str">
        <f>SADZBA_POISTNE_KH(B111,C111,D111,S111,0)&amp;PU1_KH(R111,P111,Q111,AG111,U111,AF111,0)&amp;DP_KH(D111,L111,AK111,AM111,AO111,AQ111,0)</f>
        <v/>
      </c>
    </row>
    <row r="112" spans="1:45" s="30" customFormat="1" ht="35.1" hidden="1" customHeight="1" x14ac:dyDescent="0.25">
      <c r="A112" s="31">
        <f t="shared" si="280"/>
        <v>99</v>
      </c>
      <c r="B112" s="32"/>
      <c r="C112" s="32"/>
      <c r="D112" s="32"/>
      <c r="E112" s="33"/>
      <c r="F112" s="33"/>
      <c r="G112" s="34"/>
      <c r="H112" s="33"/>
      <c r="I112" s="33"/>
      <c r="J112" s="33"/>
      <c r="K112" s="33"/>
      <c r="L112" s="32"/>
      <c r="M112" s="33"/>
      <c r="N112" s="33"/>
      <c r="O112" s="33"/>
      <c r="P112" s="50"/>
      <c r="Q112" s="72"/>
      <c r="R112" s="65" t="str">
        <f t="shared" si="431"/>
        <v/>
      </c>
      <c r="S112" s="32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4"/>
      <c r="AG112" s="54" t="str" cm="1">
        <f t="array" ref="AG112">IF(AND(ISNUMBER(R112),ISNUMBER(P112)),SADZBA_POISTNE(B112,C112,D112,S112,P112,OBJEMOVA_ZLAVA+OBCHODNA_ZLAVA,2),"")</f>
        <v/>
      </c>
      <c r="AH112" s="54" t="str">
        <f t="shared" ref="AH112" si="443">IF(AG112="","",ROUND(AG112*(1-OBJEMOVA_ZLAVA),0))</f>
        <v/>
      </c>
      <c r="AI112" s="86" t="str">
        <f t="shared" si="433"/>
        <v/>
      </c>
      <c r="AJ112" s="95" t="str" cm="1">
        <f t="array" ref="AJ112">IF(AG112="","",SADZBA_POISTNE(B112,C112,D112,S112,P112,OBJEMOVA_ZLAVA+OBCHODNA_ZLAVA,3))</f>
        <v/>
      </c>
      <c r="AK112" s="33"/>
      <c r="AL112" s="54" t="str">
        <f t="shared" ref="AL112" si="444">IF(OR(L112="",AK112="",D112=""),"",L112*VLOOKUP(AK112,S_DP_URAZ_BALIK,2,FALSE)*VLOOKUP(D112,S_URAZ_VOZIDLO,2,FALSE))</f>
        <v/>
      </c>
      <c r="AM112" s="33"/>
      <c r="AN112" s="54" t="str">
        <f t="shared" ref="AN112" si="445">IF(AM112="","",(VLOOKUP(AM112,S_DP_BATOZINA,3,FALSE)))</f>
        <v/>
      </c>
      <c r="AO112" s="33"/>
      <c r="AP112" s="54" t="str">
        <f t="shared" ref="AP112" si="446">IF(AO112="","",VLOOKUP(AO112,S_DP_SKLO,2,FALSE))</f>
        <v/>
      </c>
      <c r="AQ112" s="56"/>
      <c r="AR112" s="95">
        <f t="shared" ref="AR112" si="447">SUM(AJ112)+SUM(AL112)+SUM(AN112)+SUM(AP112)+SUM(AQ112)</f>
        <v>0</v>
      </c>
      <c r="AS112" s="49" t="str">
        <f>SADZBA_POISTNE_KH(B112,C112,D112,S112,0)&amp;PU1_KH(R112,P112,Q112,AG112,U112,AF112,0)&amp;DP_KH(D112,L112,AK112,AM112,AO112,AQ112,0)</f>
        <v/>
      </c>
    </row>
    <row r="113" spans="1:45" s="30" customFormat="1" ht="35.1" hidden="1" customHeight="1" x14ac:dyDescent="0.25">
      <c r="A113" s="31">
        <f t="shared" si="280"/>
        <v>100</v>
      </c>
      <c r="B113" s="32"/>
      <c r="C113" s="32"/>
      <c r="D113" s="32"/>
      <c r="E113" s="33"/>
      <c r="F113" s="33"/>
      <c r="G113" s="34"/>
      <c r="H113" s="33"/>
      <c r="I113" s="33"/>
      <c r="J113" s="33"/>
      <c r="K113" s="33"/>
      <c r="L113" s="32"/>
      <c r="M113" s="33"/>
      <c r="N113" s="33"/>
      <c r="O113" s="33"/>
      <c r="P113" s="50"/>
      <c r="Q113" s="72"/>
      <c r="R113" s="65" t="str">
        <f t="shared" si="431"/>
        <v/>
      </c>
      <c r="S113" s="32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4"/>
      <c r="AG113" s="54" t="str" cm="1">
        <f t="array" ref="AG113">IF(AND(ISNUMBER(R113),ISNUMBER(P113)),SADZBA_POISTNE(B113,C113,D113,S113,P113,OBJEMOVA_ZLAVA+OBCHODNA_ZLAVA,2),"")</f>
        <v/>
      </c>
      <c r="AH113" s="54" t="str">
        <f t="shared" ref="AH113" si="448">IF(AG113="","",ROUND(AG113*(1-OBJEMOVA_ZLAVA),0))</f>
        <v/>
      </c>
      <c r="AI113" s="86" t="str">
        <f t="shared" si="433"/>
        <v/>
      </c>
      <c r="AJ113" s="95" t="str" cm="1">
        <f t="array" ref="AJ113">IF(AG113="","",SADZBA_POISTNE(B113,C113,D113,S113,P113,OBJEMOVA_ZLAVA+OBCHODNA_ZLAVA,3))</f>
        <v/>
      </c>
      <c r="AK113" s="33"/>
      <c r="AL113" s="54" t="str">
        <f t="shared" ref="AL113" si="449">IF(OR(L113="",AK113="",D113=""),"",L113*VLOOKUP(AK113,S_DP_URAZ_BALIK,2,FALSE)*VLOOKUP(D113,S_URAZ_VOZIDLO,2,FALSE))</f>
        <v/>
      </c>
      <c r="AM113" s="33"/>
      <c r="AN113" s="54" t="str">
        <f t="shared" ref="AN113" si="450">IF(AM113="","",(VLOOKUP(AM113,S_DP_BATOZINA,3,FALSE)))</f>
        <v/>
      </c>
      <c r="AO113" s="33"/>
      <c r="AP113" s="54" t="str">
        <f t="shared" ref="AP113" si="451">IF(AO113="","",VLOOKUP(AO113,S_DP_SKLO,2,FALSE))</f>
        <v/>
      </c>
      <c r="AQ113" s="56"/>
      <c r="AR113" s="95">
        <f t="shared" ref="AR113" si="452">SUM(AJ113)+SUM(AL113)+SUM(AN113)+SUM(AP113)+SUM(AQ113)</f>
        <v>0</v>
      </c>
      <c r="AS113" s="49" t="str">
        <f>SADZBA_POISTNE_KH(B113,C113,D113,S113,0)&amp;PU1_KH(R113,P113,Q113,AG113,U113,AF113,0)&amp;DP_KH(D113,L113,AK113,AM113,AO113,AQ113,0)</f>
        <v/>
      </c>
    </row>
    <row r="114" spans="1:45" s="30" customFormat="1" ht="35.1" hidden="1" customHeight="1" x14ac:dyDescent="0.25">
      <c r="A114" s="31">
        <f t="shared" si="280"/>
        <v>101</v>
      </c>
      <c r="B114" s="32"/>
      <c r="C114" s="32"/>
      <c r="D114" s="32"/>
      <c r="E114" s="33"/>
      <c r="F114" s="33"/>
      <c r="G114" s="34"/>
      <c r="H114" s="33"/>
      <c r="I114" s="33"/>
      <c r="J114" s="33"/>
      <c r="K114" s="33"/>
      <c r="L114" s="32"/>
      <c r="M114" s="33"/>
      <c r="N114" s="33"/>
      <c r="O114" s="33"/>
      <c r="P114" s="50"/>
      <c r="Q114" s="72"/>
      <c r="R114" s="65" t="str">
        <f t="shared" si="431"/>
        <v/>
      </c>
      <c r="S114" s="32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4"/>
      <c r="AG114" s="54" t="str" cm="1">
        <f t="array" ref="AG114">IF(AND(ISNUMBER(R114),ISNUMBER(P114)),SADZBA_POISTNE(B114,C114,D114,S114,P114,OBJEMOVA_ZLAVA+OBCHODNA_ZLAVA,2),"")</f>
        <v/>
      </c>
      <c r="AH114" s="54" t="str">
        <f t="shared" ref="AH114" si="453">IF(AG114="","",ROUND(AG114*(1-OBJEMOVA_ZLAVA),0))</f>
        <v/>
      </c>
      <c r="AI114" s="86" t="str">
        <f t="shared" si="433"/>
        <v/>
      </c>
      <c r="AJ114" s="95" t="str" cm="1">
        <f t="array" ref="AJ114">IF(AG114="","",SADZBA_POISTNE(B114,C114,D114,S114,P114,OBJEMOVA_ZLAVA+OBCHODNA_ZLAVA,3))</f>
        <v/>
      </c>
      <c r="AK114" s="33"/>
      <c r="AL114" s="54" t="str">
        <f t="shared" ref="AL114" si="454">IF(OR(L114="",AK114="",D114=""),"",L114*VLOOKUP(AK114,S_DP_URAZ_BALIK,2,FALSE)*VLOOKUP(D114,S_URAZ_VOZIDLO,2,FALSE))</f>
        <v/>
      </c>
      <c r="AM114" s="33"/>
      <c r="AN114" s="54" t="str">
        <f t="shared" ref="AN114" si="455">IF(AM114="","",(VLOOKUP(AM114,S_DP_BATOZINA,3,FALSE)))</f>
        <v/>
      </c>
      <c r="AO114" s="33"/>
      <c r="AP114" s="54" t="str">
        <f t="shared" ref="AP114" si="456">IF(AO114="","",VLOOKUP(AO114,S_DP_SKLO,2,FALSE))</f>
        <v/>
      </c>
      <c r="AQ114" s="56"/>
      <c r="AR114" s="95">
        <f t="shared" ref="AR114" si="457">SUM(AJ114)+SUM(AL114)+SUM(AN114)+SUM(AP114)+SUM(AQ114)</f>
        <v>0</v>
      </c>
      <c r="AS114" s="49" t="str">
        <f>SADZBA_POISTNE_KH(B114,C114,D114,S114,0)&amp;PU1_KH(R114,P114,Q114,AG114,U114,AF114,0)&amp;DP_KH(D114,L114,AK114,AM114,AO114,AQ114,0)</f>
        <v/>
      </c>
    </row>
    <row r="115" spans="1:45" s="30" customFormat="1" ht="35.1" hidden="1" customHeight="1" x14ac:dyDescent="0.25">
      <c r="A115" s="31">
        <f t="shared" si="280"/>
        <v>102</v>
      </c>
      <c r="B115" s="32"/>
      <c r="C115" s="32"/>
      <c r="D115" s="32"/>
      <c r="E115" s="33"/>
      <c r="F115" s="33"/>
      <c r="G115" s="34"/>
      <c r="H115" s="33"/>
      <c r="I115" s="33"/>
      <c r="J115" s="33"/>
      <c r="K115" s="33"/>
      <c r="L115" s="32"/>
      <c r="M115" s="33"/>
      <c r="N115" s="33"/>
      <c r="O115" s="33"/>
      <c r="P115" s="50"/>
      <c r="Q115" s="72"/>
      <c r="R115" s="65" t="str">
        <f t="shared" si="431"/>
        <v/>
      </c>
      <c r="S115" s="32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4"/>
      <c r="AG115" s="54" t="str" cm="1">
        <f t="array" ref="AG115">IF(AND(ISNUMBER(R115),ISNUMBER(P115)),SADZBA_POISTNE(B115,C115,D115,S115,P115,OBJEMOVA_ZLAVA+OBCHODNA_ZLAVA,2),"")</f>
        <v/>
      </c>
      <c r="AH115" s="54" t="str">
        <f t="shared" ref="AH115" si="458">IF(AG115="","",ROUND(AG115*(1-OBJEMOVA_ZLAVA),0))</f>
        <v/>
      </c>
      <c r="AI115" s="86" t="str">
        <f t="shared" si="433"/>
        <v/>
      </c>
      <c r="AJ115" s="95" t="str" cm="1">
        <f t="array" ref="AJ115">IF(AG115="","",SADZBA_POISTNE(B115,C115,D115,S115,P115,OBJEMOVA_ZLAVA+OBCHODNA_ZLAVA,3))</f>
        <v/>
      </c>
      <c r="AK115" s="33"/>
      <c r="AL115" s="54" t="str">
        <f t="shared" ref="AL115" si="459">IF(OR(L115="",AK115="",D115=""),"",L115*VLOOKUP(AK115,S_DP_URAZ_BALIK,2,FALSE)*VLOOKUP(D115,S_URAZ_VOZIDLO,2,FALSE))</f>
        <v/>
      </c>
      <c r="AM115" s="33"/>
      <c r="AN115" s="54" t="str">
        <f t="shared" ref="AN115" si="460">IF(AM115="","",(VLOOKUP(AM115,S_DP_BATOZINA,3,FALSE)))</f>
        <v/>
      </c>
      <c r="AO115" s="33"/>
      <c r="AP115" s="54" t="str">
        <f t="shared" ref="AP115" si="461">IF(AO115="","",VLOOKUP(AO115,S_DP_SKLO,2,FALSE))</f>
        <v/>
      </c>
      <c r="AQ115" s="56"/>
      <c r="AR115" s="95">
        <f t="shared" ref="AR115" si="462">SUM(AJ115)+SUM(AL115)+SUM(AN115)+SUM(AP115)+SUM(AQ115)</f>
        <v>0</v>
      </c>
      <c r="AS115" s="49" t="str">
        <f>SADZBA_POISTNE_KH(B115,C115,D115,S115,0)&amp;PU1_KH(R115,P115,Q115,AG115,U115,AF115,0)&amp;DP_KH(D115,L115,AK115,AM115,AO115,AQ115,0)</f>
        <v/>
      </c>
    </row>
    <row r="116" spans="1:45" s="30" customFormat="1" ht="35.1" hidden="1" customHeight="1" x14ac:dyDescent="0.25">
      <c r="A116" s="31">
        <f t="shared" si="280"/>
        <v>103</v>
      </c>
      <c r="B116" s="32"/>
      <c r="C116" s="32"/>
      <c r="D116" s="32"/>
      <c r="E116" s="33"/>
      <c r="F116" s="33"/>
      <c r="G116" s="34"/>
      <c r="H116" s="33"/>
      <c r="I116" s="33"/>
      <c r="J116" s="33"/>
      <c r="K116" s="33"/>
      <c r="L116" s="32"/>
      <c r="M116" s="33"/>
      <c r="N116" s="33"/>
      <c r="O116" s="33"/>
      <c r="P116" s="50"/>
      <c r="Q116" s="72"/>
      <c r="R116" s="65" t="str">
        <f t="shared" si="431"/>
        <v/>
      </c>
      <c r="S116" s="32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4"/>
      <c r="AG116" s="54" t="str" cm="1">
        <f t="array" ref="AG116">IF(AND(ISNUMBER(R116),ISNUMBER(P116)),SADZBA_POISTNE(B116,C116,D116,S116,P116,OBJEMOVA_ZLAVA+OBCHODNA_ZLAVA,2),"")</f>
        <v/>
      </c>
      <c r="AH116" s="54" t="str">
        <f t="shared" ref="AH116" si="463">IF(AG116="","",ROUND(AG116*(1-OBJEMOVA_ZLAVA),0))</f>
        <v/>
      </c>
      <c r="AI116" s="86" t="str">
        <f t="shared" si="433"/>
        <v/>
      </c>
      <c r="AJ116" s="95" t="str" cm="1">
        <f t="array" ref="AJ116">IF(AG116="","",SADZBA_POISTNE(B116,C116,D116,S116,P116,OBJEMOVA_ZLAVA+OBCHODNA_ZLAVA,3))</f>
        <v/>
      </c>
      <c r="AK116" s="33"/>
      <c r="AL116" s="54" t="str">
        <f t="shared" ref="AL116" si="464">IF(OR(L116="",AK116="",D116=""),"",L116*VLOOKUP(AK116,S_DP_URAZ_BALIK,2,FALSE)*VLOOKUP(D116,S_URAZ_VOZIDLO,2,FALSE))</f>
        <v/>
      </c>
      <c r="AM116" s="33"/>
      <c r="AN116" s="54" t="str">
        <f t="shared" ref="AN116" si="465">IF(AM116="","",(VLOOKUP(AM116,S_DP_BATOZINA,3,FALSE)))</f>
        <v/>
      </c>
      <c r="AO116" s="33"/>
      <c r="AP116" s="54" t="str">
        <f t="shared" ref="AP116" si="466">IF(AO116="","",VLOOKUP(AO116,S_DP_SKLO,2,FALSE))</f>
        <v/>
      </c>
      <c r="AQ116" s="56"/>
      <c r="AR116" s="95">
        <f t="shared" ref="AR116" si="467">SUM(AJ116)+SUM(AL116)+SUM(AN116)+SUM(AP116)+SUM(AQ116)</f>
        <v>0</v>
      </c>
      <c r="AS116" s="49" t="str">
        <f>SADZBA_POISTNE_KH(B116,C116,D116,S116,0)&amp;PU1_KH(R116,P116,Q116,AG116,U116,AF116,0)&amp;DP_KH(D116,L116,AK116,AM116,AO116,AQ116,0)</f>
        <v/>
      </c>
    </row>
    <row r="117" spans="1:45" s="30" customFormat="1" ht="35.1" hidden="1" customHeight="1" x14ac:dyDescent="0.25">
      <c r="A117" s="31">
        <f t="shared" si="280"/>
        <v>104</v>
      </c>
      <c r="B117" s="32"/>
      <c r="C117" s="32"/>
      <c r="D117" s="32"/>
      <c r="E117" s="33"/>
      <c r="F117" s="33"/>
      <c r="G117" s="34"/>
      <c r="H117" s="33"/>
      <c r="I117" s="33"/>
      <c r="J117" s="33"/>
      <c r="K117" s="33"/>
      <c r="L117" s="32"/>
      <c r="M117" s="33"/>
      <c r="N117" s="33"/>
      <c r="O117" s="33"/>
      <c r="P117" s="50"/>
      <c r="Q117" s="72"/>
      <c r="R117" s="65" t="str">
        <f t="shared" si="431"/>
        <v/>
      </c>
      <c r="S117" s="32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4"/>
      <c r="AG117" s="54" t="str" cm="1">
        <f t="array" ref="AG117">IF(AND(ISNUMBER(R117),ISNUMBER(P117)),SADZBA_POISTNE(B117,C117,D117,S117,P117,OBJEMOVA_ZLAVA+OBCHODNA_ZLAVA,2),"")</f>
        <v/>
      </c>
      <c r="AH117" s="54" t="str">
        <f t="shared" ref="AH117" si="468">IF(AG117="","",ROUND(AG117*(1-OBJEMOVA_ZLAVA),0))</f>
        <v/>
      </c>
      <c r="AI117" s="86" t="str">
        <f t="shared" si="433"/>
        <v/>
      </c>
      <c r="AJ117" s="95" t="str" cm="1">
        <f t="array" ref="AJ117">IF(AG117="","",SADZBA_POISTNE(B117,C117,D117,S117,P117,OBJEMOVA_ZLAVA+OBCHODNA_ZLAVA,3))</f>
        <v/>
      </c>
      <c r="AK117" s="33"/>
      <c r="AL117" s="54" t="str">
        <f t="shared" ref="AL117" si="469">IF(OR(L117="",AK117="",D117=""),"",L117*VLOOKUP(AK117,S_DP_URAZ_BALIK,2,FALSE)*VLOOKUP(D117,S_URAZ_VOZIDLO,2,FALSE))</f>
        <v/>
      </c>
      <c r="AM117" s="33"/>
      <c r="AN117" s="54" t="str">
        <f t="shared" ref="AN117" si="470">IF(AM117="","",(VLOOKUP(AM117,S_DP_BATOZINA,3,FALSE)))</f>
        <v/>
      </c>
      <c r="AO117" s="33"/>
      <c r="AP117" s="54" t="str">
        <f t="shared" ref="AP117" si="471">IF(AO117="","",VLOOKUP(AO117,S_DP_SKLO,2,FALSE))</f>
        <v/>
      </c>
      <c r="AQ117" s="56"/>
      <c r="AR117" s="95">
        <f t="shared" ref="AR117" si="472">SUM(AJ117)+SUM(AL117)+SUM(AN117)+SUM(AP117)+SUM(AQ117)</f>
        <v>0</v>
      </c>
      <c r="AS117" s="49" t="str">
        <f>SADZBA_POISTNE_KH(B117,C117,D117,S117,0)&amp;PU1_KH(R117,P117,Q117,AG117,U117,AF117,0)&amp;DP_KH(D117,L117,AK117,AM117,AO117,AQ117,0)</f>
        <v/>
      </c>
    </row>
    <row r="118" spans="1:45" s="30" customFormat="1" ht="35.1" hidden="1" customHeight="1" x14ac:dyDescent="0.25">
      <c r="A118" s="31">
        <f t="shared" si="280"/>
        <v>105</v>
      </c>
      <c r="B118" s="32"/>
      <c r="C118" s="32"/>
      <c r="D118" s="32"/>
      <c r="E118" s="33"/>
      <c r="F118" s="33"/>
      <c r="G118" s="34"/>
      <c r="H118" s="33"/>
      <c r="I118" s="33"/>
      <c r="J118" s="33"/>
      <c r="K118" s="33"/>
      <c r="L118" s="32"/>
      <c r="M118" s="33"/>
      <c r="N118" s="33"/>
      <c r="O118" s="33"/>
      <c r="P118" s="50"/>
      <c r="Q118" s="72"/>
      <c r="R118" s="65" t="str">
        <f t="shared" si="431"/>
        <v/>
      </c>
      <c r="S118" s="32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4"/>
      <c r="AG118" s="54" t="str" cm="1">
        <f t="array" ref="AG118">IF(AND(ISNUMBER(R118),ISNUMBER(P118)),SADZBA_POISTNE(B118,C118,D118,S118,P118,OBJEMOVA_ZLAVA+OBCHODNA_ZLAVA,2),"")</f>
        <v/>
      </c>
      <c r="AH118" s="54" t="str">
        <f t="shared" ref="AH118" si="473">IF(AG118="","",ROUND(AG118*(1-OBJEMOVA_ZLAVA),0))</f>
        <v/>
      </c>
      <c r="AI118" s="86" t="str">
        <f t="shared" si="433"/>
        <v/>
      </c>
      <c r="AJ118" s="95" t="str" cm="1">
        <f t="array" ref="AJ118">IF(AG118="","",SADZBA_POISTNE(B118,C118,D118,S118,P118,OBJEMOVA_ZLAVA+OBCHODNA_ZLAVA,3))</f>
        <v/>
      </c>
      <c r="AK118" s="33"/>
      <c r="AL118" s="54" t="str">
        <f t="shared" ref="AL118" si="474">IF(OR(L118="",AK118="",D118=""),"",L118*VLOOKUP(AK118,S_DP_URAZ_BALIK,2,FALSE)*VLOOKUP(D118,S_URAZ_VOZIDLO,2,FALSE))</f>
        <v/>
      </c>
      <c r="AM118" s="33"/>
      <c r="AN118" s="54" t="str">
        <f t="shared" ref="AN118" si="475">IF(AM118="","",(VLOOKUP(AM118,S_DP_BATOZINA,3,FALSE)))</f>
        <v/>
      </c>
      <c r="AO118" s="33"/>
      <c r="AP118" s="54" t="str">
        <f t="shared" ref="AP118" si="476">IF(AO118="","",VLOOKUP(AO118,S_DP_SKLO,2,FALSE))</f>
        <v/>
      </c>
      <c r="AQ118" s="56"/>
      <c r="AR118" s="95">
        <f t="shared" ref="AR118" si="477">SUM(AJ118)+SUM(AL118)+SUM(AN118)+SUM(AP118)+SUM(AQ118)</f>
        <v>0</v>
      </c>
      <c r="AS118" s="49" t="str">
        <f>SADZBA_POISTNE_KH(B118,C118,D118,S118,0)&amp;PU1_KH(R118,P118,Q118,AG118,U118,AF118,0)&amp;DP_KH(D118,L118,AK118,AM118,AO118,AQ118,0)</f>
        <v/>
      </c>
    </row>
    <row r="119" spans="1:45" s="30" customFormat="1" ht="35.1" hidden="1" customHeight="1" x14ac:dyDescent="0.25">
      <c r="A119" s="31">
        <f t="shared" si="280"/>
        <v>106</v>
      </c>
      <c r="B119" s="32"/>
      <c r="C119" s="32"/>
      <c r="D119" s="32"/>
      <c r="E119" s="33"/>
      <c r="F119" s="33"/>
      <c r="G119" s="34"/>
      <c r="H119" s="33"/>
      <c r="I119" s="33"/>
      <c r="J119" s="33"/>
      <c r="K119" s="33"/>
      <c r="L119" s="32"/>
      <c r="M119" s="33"/>
      <c r="N119" s="33"/>
      <c r="O119" s="33"/>
      <c r="P119" s="50"/>
      <c r="Q119" s="72"/>
      <c r="R119" s="65" t="str">
        <f t="shared" si="431"/>
        <v/>
      </c>
      <c r="S119" s="32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4"/>
      <c r="AG119" s="54" t="str" cm="1">
        <f t="array" ref="AG119">IF(AND(ISNUMBER(R119),ISNUMBER(P119)),SADZBA_POISTNE(B119,C119,D119,S119,P119,OBJEMOVA_ZLAVA+OBCHODNA_ZLAVA,2),"")</f>
        <v/>
      </c>
      <c r="AH119" s="54" t="str">
        <f t="shared" ref="AH119" si="478">IF(AG119="","",ROUND(AG119*(1-OBJEMOVA_ZLAVA),0))</f>
        <v/>
      </c>
      <c r="AI119" s="86" t="str">
        <f t="shared" si="433"/>
        <v/>
      </c>
      <c r="AJ119" s="95" t="str" cm="1">
        <f t="array" ref="AJ119">IF(AG119="","",SADZBA_POISTNE(B119,C119,D119,S119,P119,OBJEMOVA_ZLAVA+OBCHODNA_ZLAVA,3))</f>
        <v/>
      </c>
      <c r="AK119" s="33"/>
      <c r="AL119" s="54" t="str">
        <f t="shared" ref="AL119" si="479">IF(OR(L119="",AK119="",D119=""),"",L119*VLOOKUP(AK119,S_DP_URAZ_BALIK,2,FALSE)*VLOOKUP(D119,S_URAZ_VOZIDLO,2,FALSE))</f>
        <v/>
      </c>
      <c r="AM119" s="33"/>
      <c r="AN119" s="54" t="str">
        <f t="shared" ref="AN119" si="480">IF(AM119="","",(VLOOKUP(AM119,S_DP_BATOZINA,3,FALSE)))</f>
        <v/>
      </c>
      <c r="AO119" s="33"/>
      <c r="AP119" s="54" t="str">
        <f t="shared" ref="AP119" si="481">IF(AO119="","",VLOOKUP(AO119,S_DP_SKLO,2,FALSE))</f>
        <v/>
      </c>
      <c r="AQ119" s="56"/>
      <c r="AR119" s="95">
        <f t="shared" ref="AR119" si="482">SUM(AJ119)+SUM(AL119)+SUM(AN119)+SUM(AP119)+SUM(AQ119)</f>
        <v>0</v>
      </c>
      <c r="AS119" s="49" t="str">
        <f>SADZBA_POISTNE_KH(B119,C119,D119,S119,0)&amp;PU1_KH(R119,P119,Q119,AG119,U119,AF119,0)&amp;DP_KH(D119,L119,AK119,AM119,AO119,AQ119,0)</f>
        <v/>
      </c>
    </row>
    <row r="120" spans="1:45" s="30" customFormat="1" ht="35.1" hidden="1" customHeight="1" x14ac:dyDescent="0.25">
      <c r="A120" s="31">
        <f t="shared" si="280"/>
        <v>107</v>
      </c>
      <c r="B120" s="32"/>
      <c r="C120" s="32"/>
      <c r="D120" s="32"/>
      <c r="E120" s="33"/>
      <c r="F120" s="33"/>
      <c r="G120" s="34"/>
      <c r="H120" s="33"/>
      <c r="I120" s="33"/>
      <c r="J120" s="33"/>
      <c r="K120" s="33"/>
      <c r="L120" s="32"/>
      <c r="M120" s="33"/>
      <c r="N120" s="33"/>
      <c r="O120" s="33"/>
      <c r="P120" s="50"/>
      <c r="Q120" s="72"/>
      <c r="R120" s="65" t="str">
        <f t="shared" si="431"/>
        <v/>
      </c>
      <c r="S120" s="32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4"/>
      <c r="AG120" s="54" t="str" cm="1">
        <f t="array" ref="AG120">IF(AND(ISNUMBER(R120),ISNUMBER(P120)),SADZBA_POISTNE(B120,C120,D120,S120,P120,OBJEMOVA_ZLAVA+OBCHODNA_ZLAVA,2),"")</f>
        <v/>
      </c>
      <c r="AH120" s="54" t="str">
        <f t="shared" ref="AH120" si="483">IF(AG120="","",ROUND(AG120*(1-OBJEMOVA_ZLAVA),0))</f>
        <v/>
      </c>
      <c r="AI120" s="86" t="str">
        <f t="shared" si="433"/>
        <v/>
      </c>
      <c r="AJ120" s="95" t="str" cm="1">
        <f t="array" ref="AJ120">IF(AG120="","",SADZBA_POISTNE(B120,C120,D120,S120,P120,OBJEMOVA_ZLAVA+OBCHODNA_ZLAVA,3))</f>
        <v/>
      </c>
      <c r="AK120" s="33"/>
      <c r="AL120" s="54" t="str">
        <f t="shared" ref="AL120" si="484">IF(OR(L120="",AK120="",D120=""),"",L120*VLOOKUP(AK120,S_DP_URAZ_BALIK,2,FALSE)*VLOOKUP(D120,S_URAZ_VOZIDLO,2,FALSE))</f>
        <v/>
      </c>
      <c r="AM120" s="33"/>
      <c r="AN120" s="54" t="str">
        <f t="shared" ref="AN120" si="485">IF(AM120="","",(VLOOKUP(AM120,S_DP_BATOZINA,3,FALSE)))</f>
        <v/>
      </c>
      <c r="AO120" s="33"/>
      <c r="AP120" s="54" t="str">
        <f t="shared" ref="AP120" si="486">IF(AO120="","",VLOOKUP(AO120,S_DP_SKLO,2,FALSE))</f>
        <v/>
      </c>
      <c r="AQ120" s="56"/>
      <c r="AR120" s="95">
        <f t="shared" ref="AR120" si="487">SUM(AJ120)+SUM(AL120)+SUM(AN120)+SUM(AP120)+SUM(AQ120)</f>
        <v>0</v>
      </c>
      <c r="AS120" s="49" t="str">
        <f>SADZBA_POISTNE_KH(B120,C120,D120,S120,0)&amp;PU1_KH(R120,P120,Q120,AG120,U120,AF120,0)&amp;DP_KH(D120,L120,AK120,AM120,AO120,AQ120,0)</f>
        <v/>
      </c>
    </row>
    <row r="121" spans="1:45" s="30" customFormat="1" ht="35.1" hidden="1" customHeight="1" x14ac:dyDescent="0.25">
      <c r="A121" s="31">
        <f t="shared" si="280"/>
        <v>108</v>
      </c>
      <c r="B121" s="32"/>
      <c r="C121" s="32"/>
      <c r="D121" s="32"/>
      <c r="E121" s="33"/>
      <c r="F121" s="33"/>
      <c r="G121" s="34"/>
      <c r="H121" s="33"/>
      <c r="I121" s="33"/>
      <c r="J121" s="33"/>
      <c r="K121" s="33"/>
      <c r="L121" s="32"/>
      <c r="M121" s="33"/>
      <c r="N121" s="33"/>
      <c r="O121" s="33"/>
      <c r="P121" s="50"/>
      <c r="Q121" s="72"/>
      <c r="R121" s="65" t="str">
        <f t="shared" si="431"/>
        <v/>
      </c>
      <c r="S121" s="32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4"/>
      <c r="AG121" s="54" t="str" cm="1">
        <f t="array" ref="AG121">IF(AND(ISNUMBER(R121),ISNUMBER(P121)),SADZBA_POISTNE(B121,C121,D121,S121,P121,OBJEMOVA_ZLAVA+OBCHODNA_ZLAVA,2),"")</f>
        <v/>
      </c>
      <c r="AH121" s="54" t="str">
        <f t="shared" ref="AH121" si="488">IF(AG121="","",ROUND(AG121*(1-OBJEMOVA_ZLAVA),0))</f>
        <v/>
      </c>
      <c r="AI121" s="86" t="str">
        <f t="shared" si="433"/>
        <v/>
      </c>
      <c r="AJ121" s="95" t="str" cm="1">
        <f t="array" ref="AJ121">IF(AG121="","",SADZBA_POISTNE(B121,C121,D121,S121,P121,OBJEMOVA_ZLAVA+OBCHODNA_ZLAVA,3))</f>
        <v/>
      </c>
      <c r="AK121" s="33"/>
      <c r="AL121" s="54" t="str">
        <f t="shared" ref="AL121" si="489">IF(OR(L121="",AK121="",D121=""),"",L121*VLOOKUP(AK121,S_DP_URAZ_BALIK,2,FALSE)*VLOOKUP(D121,S_URAZ_VOZIDLO,2,FALSE))</f>
        <v/>
      </c>
      <c r="AM121" s="33"/>
      <c r="AN121" s="54" t="str">
        <f t="shared" ref="AN121" si="490">IF(AM121="","",(VLOOKUP(AM121,S_DP_BATOZINA,3,FALSE)))</f>
        <v/>
      </c>
      <c r="AO121" s="33"/>
      <c r="AP121" s="54" t="str">
        <f t="shared" ref="AP121" si="491">IF(AO121="","",VLOOKUP(AO121,S_DP_SKLO,2,FALSE))</f>
        <v/>
      </c>
      <c r="AQ121" s="56"/>
      <c r="AR121" s="95">
        <f t="shared" ref="AR121" si="492">SUM(AJ121)+SUM(AL121)+SUM(AN121)+SUM(AP121)+SUM(AQ121)</f>
        <v>0</v>
      </c>
      <c r="AS121" s="49" t="str">
        <f>SADZBA_POISTNE_KH(B121,C121,D121,S121,0)&amp;PU1_KH(R121,P121,Q121,AG121,U121,AF121,0)&amp;DP_KH(D121,L121,AK121,AM121,AO121,AQ121,0)</f>
        <v/>
      </c>
    </row>
    <row r="122" spans="1:45" s="30" customFormat="1" ht="35.1" hidden="1" customHeight="1" x14ac:dyDescent="0.25">
      <c r="A122" s="31">
        <f t="shared" si="280"/>
        <v>109</v>
      </c>
      <c r="B122" s="32"/>
      <c r="C122" s="32"/>
      <c r="D122" s="32"/>
      <c r="E122" s="33"/>
      <c r="F122" s="33"/>
      <c r="G122" s="34"/>
      <c r="H122" s="33"/>
      <c r="I122" s="33"/>
      <c r="J122" s="33"/>
      <c r="K122" s="33"/>
      <c r="L122" s="32"/>
      <c r="M122" s="33"/>
      <c r="N122" s="33"/>
      <c r="O122" s="33"/>
      <c r="P122" s="50"/>
      <c r="Q122" s="72"/>
      <c r="R122" s="65" t="str">
        <f t="shared" si="431"/>
        <v/>
      </c>
      <c r="S122" s="32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4"/>
      <c r="AG122" s="54" t="str" cm="1">
        <f t="array" ref="AG122">IF(AND(ISNUMBER(R122),ISNUMBER(P122)),SADZBA_POISTNE(B122,C122,D122,S122,P122,OBJEMOVA_ZLAVA+OBCHODNA_ZLAVA,2),"")</f>
        <v/>
      </c>
      <c r="AH122" s="54" t="str">
        <f t="shared" ref="AH122" si="493">IF(AG122="","",ROUND(AG122*(1-OBJEMOVA_ZLAVA),0))</f>
        <v/>
      </c>
      <c r="AI122" s="86" t="str">
        <f t="shared" si="433"/>
        <v/>
      </c>
      <c r="AJ122" s="95" t="str" cm="1">
        <f t="array" ref="AJ122">IF(AG122="","",SADZBA_POISTNE(B122,C122,D122,S122,P122,OBJEMOVA_ZLAVA+OBCHODNA_ZLAVA,3))</f>
        <v/>
      </c>
      <c r="AK122" s="33"/>
      <c r="AL122" s="54" t="str">
        <f t="shared" ref="AL122" si="494">IF(OR(L122="",AK122="",D122=""),"",L122*VLOOKUP(AK122,S_DP_URAZ_BALIK,2,FALSE)*VLOOKUP(D122,S_URAZ_VOZIDLO,2,FALSE))</f>
        <v/>
      </c>
      <c r="AM122" s="33"/>
      <c r="AN122" s="54" t="str">
        <f t="shared" ref="AN122" si="495">IF(AM122="","",(VLOOKUP(AM122,S_DP_BATOZINA,3,FALSE)))</f>
        <v/>
      </c>
      <c r="AO122" s="33"/>
      <c r="AP122" s="54" t="str">
        <f t="shared" ref="AP122" si="496">IF(AO122="","",VLOOKUP(AO122,S_DP_SKLO,2,FALSE))</f>
        <v/>
      </c>
      <c r="AQ122" s="56"/>
      <c r="AR122" s="95">
        <f t="shared" ref="AR122" si="497">SUM(AJ122)+SUM(AL122)+SUM(AN122)+SUM(AP122)+SUM(AQ122)</f>
        <v>0</v>
      </c>
      <c r="AS122" s="49" t="str">
        <f>SADZBA_POISTNE_KH(B122,C122,D122,S122,0)&amp;PU1_KH(R122,P122,Q122,AG122,U122,AF122,0)&amp;DP_KH(D122,L122,AK122,AM122,AO122,AQ122,0)</f>
        <v/>
      </c>
    </row>
    <row r="123" spans="1:45" s="30" customFormat="1" ht="35.1" hidden="1" customHeight="1" x14ac:dyDescent="0.25">
      <c r="A123" s="31">
        <f t="shared" si="280"/>
        <v>110</v>
      </c>
      <c r="B123" s="32"/>
      <c r="C123" s="32"/>
      <c r="D123" s="32"/>
      <c r="E123" s="33"/>
      <c r="F123" s="33"/>
      <c r="G123" s="34"/>
      <c r="H123" s="33"/>
      <c r="I123" s="33"/>
      <c r="J123" s="33"/>
      <c r="K123" s="33"/>
      <c r="L123" s="32"/>
      <c r="M123" s="33"/>
      <c r="N123" s="33"/>
      <c r="O123" s="33"/>
      <c r="P123" s="50"/>
      <c r="Q123" s="72"/>
      <c r="R123" s="65" t="str">
        <f t="shared" si="431"/>
        <v/>
      </c>
      <c r="S123" s="32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4"/>
      <c r="AG123" s="54" t="str" cm="1">
        <f t="array" ref="AG123">IF(AND(ISNUMBER(R123),ISNUMBER(P123)),SADZBA_POISTNE(B123,C123,D123,S123,P123,OBJEMOVA_ZLAVA+OBCHODNA_ZLAVA,2),"")</f>
        <v/>
      </c>
      <c r="AH123" s="54" t="str">
        <f t="shared" ref="AH123" si="498">IF(AG123="","",ROUND(AG123*(1-OBJEMOVA_ZLAVA),0))</f>
        <v/>
      </c>
      <c r="AI123" s="86" t="str">
        <f t="shared" si="433"/>
        <v/>
      </c>
      <c r="AJ123" s="95" t="str" cm="1">
        <f t="array" ref="AJ123">IF(AG123="","",SADZBA_POISTNE(B123,C123,D123,S123,P123,OBJEMOVA_ZLAVA+OBCHODNA_ZLAVA,3))</f>
        <v/>
      </c>
      <c r="AK123" s="33"/>
      <c r="AL123" s="54" t="str">
        <f t="shared" ref="AL123" si="499">IF(OR(L123="",AK123="",D123=""),"",L123*VLOOKUP(AK123,S_DP_URAZ_BALIK,2,FALSE)*VLOOKUP(D123,S_URAZ_VOZIDLO,2,FALSE))</f>
        <v/>
      </c>
      <c r="AM123" s="33"/>
      <c r="AN123" s="54" t="str">
        <f t="shared" ref="AN123" si="500">IF(AM123="","",(VLOOKUP(AM123,S_DP_BATOZINA,3,FALSE)))</f>
        <v/>
      </c>
      <c r="AO123" s="33"/>
      <c r="AP123" s="54" t="str">
        <f t="shared" ref="AP123" si="501">IF(AO123="","",VLOOKUP(AO123,S_DP_SKLO,2,FALSE))</f>
        <v/>
      </c>
      <c r="AQ123" s="56"/>
      <c r="AR123" s="95">
        <f t="shared" ref="AR123" si="502">SUM(AJ123)+SUM(AL123)+SUM(AN123)+SUM(AP123)+SUM(AQ123)</f>
        <v>0</v>
      </c>
      <c r="AS123" s="49" t="str">
        <f>SADZBA_POISTNE_KH(B123,C123,D123,S123,0)&amp;PU1_KH(R123,P123,Q123,AG123,U123,AF123,0)&amp;DP_KH(D123,L123,AK123,AM123,AO123,AQ123,0)</f>
        <v/>
      </c>
    </row>
    <row r="124" spans="1:45" s="30" customFormat="1" ht="35.1" hidden="1" customHeight="1" x14ac:dyDescent="0.25">
      <c r="A124" s="31">
        <f t="shared" si="280"/>
        <v>111</v>
      </c>
      <c r="B124" s="32"/>
      <c r="C124" s="32"/>
      <c r="D124" s="32"/>
      <c r="E124" s="33"/>
      <c r="F124" s="33"/>
      <c r="G124" s="34"/>
      <c r="H124" s="33"/>
      <c r="I124" s="33"/>
      <c r="J124" s="33"/>
      <c r="K124" s="33"/>
      <c r="L124" s="32"/>
      <c r="M124" s="33"/>
      <c r="N124" s="33"/>
      <c r="O124" s="33"/>
      <c r="P124" s="50"/>
      <c r="Q124" s="72"/>
      <c r="R124" s="65" t="str">
        <f t="shared" si="431"/>
        <v/>
      </c>
      <c r="S124" s="32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4"/>
      <c r="AG124" s="54" t="str" cm="1">
        <f t="array" ref="AG124">IF(AND(ISNUMBER(R124),ISNUMBER(P124)),SADZBA_POISTNE(B124,C124,D124,S124,P124,OBJEMOVA_ZLAVA+OBCHODNA_ZLAVA,2),"")</f>
        <v/>
      </c>
      <c r="AH124" s="54" t="str">
        <f t="shared" ref="AH124" si="503">IF(AG124="","",ROUND(AG124*(1-OBJEMOVA_ZLAVA),0))</f>
        <v/>
      </c>
      <c r="AI124" s="86" t="str">
        <f t="shared" si="433"/>
        <v/>
      </c>
      <c r="AJ124" s="95" t="str" cm="1">
        <f t="array" ref="AJ124">IF(AG124="","",SADZBA_POISTNE(B124,C124,D124,S124,P124,OBJEMOVA_ZLAVA+OBCHODNA_ZLAVA,3))</f>
        <v/>
      </c>
      <c r="AK124" s="33"/>
      <c r="AL124" s="54" t="str">
        <f t="shared" ref="AL124" si="504">IF(OR(L124="",AK124="",D124=""),"",L124*VLOOKUP(AK124,S_DP_URAZ_BALIK,2,FALSE)*VLOOKUP(D124,S_URAZ_VOZIDLO,2,FALSE))</f>
        <v/>
      </c>
      <c r="AM124" s="33"/>
      <c r="AN124" s="54" t="str">
        <f t="shared" ref="AN124" si="505">IF(AM124="","",(VLOOKUP(AM124,S_DP_BATOZINA,3,FALSE)))</f>
        <v/>
      </c>
      <c r="AO124" s="33"/>
      <c r="AP124" s="54" t="str">
        <f t="shared" ref="AP124" si="506">IF(AO124="","",VLOOKUP(AO124,S_DP_SKLO,2,FALSE))</f>
        <v/>
      </c>
      <c r="AQ124" s="56"/>
      <c r="AR124" s="95">
        <f t="shared" ref="AR124" si="507">SUM(AJ124)+SUM(AL124)+SUM(AN124)+SUM(AP124)+SUM(AQ124)</f>
        <v>0</v>
      </c>
      <c r="AS124" s="49" t="str">
        <f>SADZBA_POISTNE_KH(B124,C124,D124,S124,0)&amp;PU1_KH(R124,P124,Q124,AG124,U124,AF124,0)&amp;DP_KH(D124,L124,AK124,AM124,AO124,AQ124,0)</f>
        <v/>
      </c>
    </row>
    <row r="125" spans="1:45" s="30" customFormat="1" ht="35.1" hidden="1" customHeight="1" x14ac:dyDescent="0.25">
      <c r="A125" s="31">
        <f t="shared" si="280"/>
        <v>112</v>
      </c>
      <c r="B125" s="32"/>
      <c r="C125" s="32"/>
      <c r="D125" s="32"/>
      <c r="E125" s="33"/>
      <c r="F125" s="33"/>
      <c r="G125" s="34"/>
      <c r="H125" s="33"/>
      <c r="I125" s="33"/>
      <c r="J125" s="33"/>
      <c r="K125" s="33"/>
      <c r="L125" s="32"/>
      <c r="M125" s="33"/>
      <c r="N125" s="33"/>
      <c r="O125" s="33"/>
      <c r="P125" s="50"/>
      <c r="Q125" s="72"/>
      <c r="R125" s="65" t="str">
        <f t="shared" si="431"/>
        <v/>
      </c>
      <c r="S125" s="32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4"/>
      <c r="AG125" s="54" t="str" cm="1">
        <f t="array" ref="AG125">IF(AND(ISNUMBER(R125),ISNUMBER(P125)),SADZBA_POISTNE(B125,C125,D125,S125,P125,OBJEMOVA_ZLAVA+OBCHODNA_ZLAVA,2),"")</f>
        <v/>
      </c>
      <c r="AH125" s="54" t="str">
        <f t="shared" ref="AH125" si="508">IF(AG125="","",ROUND(AG125*(1-OBJEMOVA_ZLAVA),0))</f>
        <v/>
      </c>
      <c r="AI125" s="86" t="str">
        <f t="shared" si="433"/>
        <v/>
      </c>
      <c r="AJ125" s="95" t="str" cm="1">
        <f t="array" ref="AJ125">IF(AG125="","",SADZBA_POISTNE(B125,C125,D125,S125,P125,OBJEMOVA_ZLAVA+OBCHODNA_ZLAVA,3))</f>
        <v/>
      </c>
      <c r="AK125" s="33"/>
      <c r="AL125" s="54" t="str">
        <f t="shared" ref="AL125" si="509">IF(OR(L125="",AK125="",D125=""),"",L125*VLOOKUP(AK125,S_DP_URAZ_BALIK,2,FALSE)*VLOOKUP(D125,S_URAZ_VOZIDLO,2,FALSE))</f>
        <v/>
      </c>
      <c r="AM125" s="33"/>
      <c r="AN125" s="54" t="str">
        <f t="shared" ref="AN125" si="510">IF(AM125="","",(VLOOKUP(AM125,S_DP_BATOZINA,3,FALSE)))</f>
        <v/>
      </c>
      <c r="AO125" s="33"/>
      <c r="AP125" s="54" t="str">
        <f t="shared" ref="AP125" si="511">IF(AO125="","",VLOOKUP(AO125,S_DP_SKLO,2,FALSE))</f>
        <v/>
      </c>
      <c r="AQ125" s="56"/>
      <c r="AR125" s="95">
        <f t="shared" ref="AR125" si="512">SUM(AJ125)+SUM(AL125)+SUM(AN125)+SUM(AP125)+SUM(AQ125)</f>
        <v>0</v>
      </c>
      <c r="AS125" s="49" t="str">
        <f>SADZBA_POISTNE_KH(B125,C125,D125,S125,0)&amp;PU1_KH(R125,P125,Q125,AG125,U125,AF125,0)&amp;DP_KH(D125,L125,AK125,AM125,AO125,AQ125,0)</f>
        <v/>
      </c>
    </row>
    <row r="126" spans="1:45" s="30" customFormat="1" ht="35.1" hidden="1" customHeight="1" x14ac:dyDescent="0.25">
      <c r="A126" s="31">
        <f t="shared" si="280"/>
        <v>113</v>
      </c>
      <c r="B126" s="32"/>
      <c r="C126" s="32"/>
      <c r="D126" s="32"/>
      <c r="E126" s="33"/>
      <c r="F126" s="33"/>
      <c r="G126" s="34"/>
      <c r="H126" s="33"/>
      <c r="I126" s="33"/>
      <c r="J126" s="33"/>
      <c r="K126" s="33"/>
      <c r="L126" s="32"/>
      <c r="M126" s="33"/>
      <c r="N126" s="33"/>
      <c r="O126" s="33"/>
      <c r="P126" s="50"/>
      <c r="Q126" s="72"/>
      <c r="R126" s="65" t="str">
        <f t="shared" si="431"/>
        <v/>
      </c>
      <c r="S126" s="32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4"/>
      <c r="AG126" s="54" t="str" cm="1">
        <f t="array" ref="AG126">IF(AND(ISNUMBER(R126),ISNUMBER(P126)),SADZBA_POISTNE(B126,C126,D126,S126,P126,OBJEMOVA_ZLAVA+OBCHODNA_ZLAVA,2),"")</f>
        <v/>
      </c>
      <c r="AH126" s="54" t="str">
        <f t="shared" ref="AH126" si="513">IF(AG126="","",ROUND(AG126*(1-OBJEMOVA_ZLAVA),0))</f>
        <v/>
      </c>
      <c r="AI126" s="86" t="str">
        <f t="shared" si="433"/>
        <v/>
      </c>
      <c r="AJ126" s="95" t="str" cm="1">
        <f t="array" ref="AJ126">IF(AG126="","",SADZBA_POISTNE(B126,C126,D126,S126,P126,OBJEMOVA_ZLAVA+OBCHODNA_ZLAVA,3))</f>
        <v/>
      </c>
      <c r="AK126" s="33"/>
      <c r="AL126" s="54" t="str">
        <f t="shared" ref="AL126" si="514">IF(OR(L126="",AK126="",D126=""),"",L126*VLOOKUP(AK126,S_DP_URAZ_BALIK,2,FALSE)*VLOOKUP(D126,S_URAZ_VOZIDLO,2,FALSE))</f>
        <v/>
      </c>
      <c r="AM126" s="33"/>
      <c r="AN126" s="54" t="str">
        <f t="shared" ref="AN126" si="515">IF(AM126="","",(VLOOKUP(AM126,S_DP_BATOZINA,3,FALSE)))</f>
        <v/>
      </c>
      <c r="AO126" s="33"/>
      <c r="AP126" s="54" t="str">
        <f t="shared" ref="AP126" si="516">IF(AO126="","",VLOOKUP(AO126,S_DP_SKLO,2,FALSE))</f>
        <v/>
      </c>
      <c r="AQ126" s="56"/>
      <c r="AR126" s="95">
        <f t="shared" ref="AR126" si="517">SUM(AJ126)+SUM(AL126)+SUM(AN126)+SUM(AP126)+SUM(AQ126)</f>
        <v>0</v>
      </c>
      <c r="AS126" s="49" t="str">
        <f>SADZBA_POISTNE_KH(B126,C126,D126,S126,0)&amp;PU1_KH(R126,P126,Q126,AG126,U126,AF126,0)&amp;DP_KH(D126,L126,AK126,AM126,AO126,AQ126,0)</f>
        <v/>
      </c>
    </row>
    <row r="127" spans="1:45" s="30" customFormat="1" ht="35.1" hidden="1" customHeight="1" x14ac:dyDescent="0.25">
      <c r="A127" s="31">
        <f t="shared" si="280"/>
        <v>114</v>
      </c>
      <c r="B127" s="32"/>
      <c r="C127" s="32"/>
      <c r="D127" s="32"/>
      <c r="E127" s="33"/>
      <c r="F127" s="33"/>
      <c r="G127" s="34"/>
      <c r="H127" s="33"/>
      <c r="I127" s="33"/>
      <c r="J127" s="33"/>
      <c r="K127" s="33"/>
      <c r="L127" s="32"/>
      <c r="M127" s="33"/>
      <c r="N127" s="33"/>
      <c r="O127" s="33"/>
      <c r="P127" s="50"/>
      <c r="Q127" s="72"/>
      <c r="R127" s="65" t="str">
        <f t="shared" si="431"/>
        <v/>
      </c>
      <c r="S127" s="32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4"/>
      <c r="AG127" s="54" t="str" cm="1">
        <f t="array" ref="AG127">IF(AND(ISNUMBER(R127),ISNUMBER(P127)),SADZBA_POISTNE(B127,C127,D127,S127,P127,OBJEMOVA_ZLAVA+OBCHODNA_ZLAVA,2),"")</f>
        <v/>
      </c>
      <c r="AH127" s="54" t="str">
        <f t="shared" ref="AH127" si="518">IF(AG127="","",ROUND(AG127*(1-OBJEMOVA_ZLAVA),0))</f>
        <v/>
      </c>
      <c r="AI127" s="86" t="str">
        <f t="shared" si="433"/>
        <v/>
      </c>
      <c r="AJ127" s="95" t="str" cm="1">
        <f t="array" ref="AJ127">IF(AG127="","",SADZBA_POISTNE(B127,C127,D127,S127,P127,OBJEMOVA_ZLAVA+OBCHODNA_ZLAVA,3))</f>
        <v/>
      </c>
      <c r="AK127" s="33"/>
      <c r="AL127" s="54" t="str">
        <f t="shared" ref="AL127" si="519">IF(OR(L127="",AK127="",D127=""),"",L127*VLOOKUP(AK127,S_DP_URAZ_BALIK,2,FALSE)*VLOOKUP(D127,S_URAZ_VOZIDLO,2,FALSE))</f>
        <v/>
      </c>
      <c r="AM127" s="33"/>
      <c r="AN127" s="54" t="str">
        <f t="shared" ref="AN127" si="520">IF(AM127="","",(VLOOKUP(AM127,S_DP_BATOZINA,3,FALSE)))</f>
        <v/>
      </c>
      <c r="AO127" s="33"/>
      <c r="AP127" s="54" t="str">
        <f t="shared" ref="AP127" si="521">IF(AO127="","",VLOOKUP(AO127,S_DP_SKLO,2,FALSE))</f>
        <v/>
      </c>
      <c r="AQ127" s="56"/>
      <c r="AR127" s="95">
        <f t="shared" ref="AR127" si="522">SUM(AJ127)+SUM(AL127)+SUM(AN127)+SUM(AP127)+SUM(AQ127)</f>
        <v>0</v>
      </c>
      <c r="AS127" s="49" t="str">
        <f>SADZBA_POISTNE_KH(B127,C127,D127,S127,0)&amp;PU1_KH(R127,P127,Q127,AG127,U127,AF127,0)&amp;DP_KH(D127,L127,AK127,AM127,AO127,AQ127,0)</f>
        <v/>
      </c>
    </row>
    <row r="128" spans="1:45" s="30" customFormat="1" ht="35.1" hidden="1" customHeight="1" x14ac:dyDescent="0.25">
      <c r="A128" s="31">
        <f t="shared" si="280"/>
        <v>115</v>
      </c>
      <c r="B128" s="32"/>
      <c r="C128" s="32"/>
      <c r="D128" s="32"/>
      <c r="E128" s="33"/>
      <c r="F128" s="33"/>
      <c r="G128" s="34"/>
      <c r="H128" s="33"/>
      <c r="I128" s="33"/>
      <c r="J128" s="33"/>
      <c r="K128" s="33"/>
      <c r="L128" s="32"/>
      <c r="M128" s="33"/>
      <c r="N128" s="33"/>
      <c r="O128" s="33"/>
      <c r="P128" s="50"/>
      <c r="Q128" s="72"/>
      <c r="R128" s="65" t="str">
        <f t="shared" si="431"/>
        <v/>
      </c>
      <c r="S128" s="32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4"/>
      <c r="AG128" s="54" t="str" cm="1">
        <f t="array" ref="AG128">IF(AND(ISNUMBER(R128),ISNUMBER(P128)),SADZBA_POISTNE(B128,C128,D128,S128,P128,OBJEMOVA_ZLAVA+OBCHODNA_ZLAVA,2),"")</f>
        <v/>
      </c>
      <c r="AH128" s="54" t="str">
        <f t="shared" ref="AH128" si="523">IF(AG128="","",ROUND(AG128*(1-OBJEMOVA_ZLAVA),0))</f>
        <v/>
      </c>
      <c r="AI128" s="86" t="str">
        <f t="shared" si="433"/>
        <v/>
      </c>
      <c r="AJ128" s="95" t="str" cm="1">
        <f t="array" ref="AJ128">IF(AG128="","",SADZBA_POISTNE(B128,C128,D128,S128,P128,OBJEMOVA_ZLAVA+OBCHODNA_ZLAVA,3))</f>
        <v/>
      </c>
      <c r="AK128" s="33"/>
      <c r="AL128" s="54" t="str">
        <f t="shared" ref="AL128" si="524">IF(OR(L128="",AK128="",D128=""),"",L128*VLOOKUP(AK128,S_DP_URAZ_BALIK,2,FALSE)*VLOOKUP(D128,S_URAZ_VOZIDLO,2,FALSE))</f>
        <v/>
      </c>
      <c r="AM128" s="33"/>
      <c r="AN128" s="54" t="str">
        <f t="shared" ref="AN128" si="525">IF(AM128="","",(VLOOKUP(AM128,S_DP_BATOZINA,3,FALSE)))</f>
        <v/>
      </c>
      <c r="AO128" s="33"/>
      <c r="AP128" s="54" t="str">
        <f t="shared" ref="AP128" si="526">IF(AO128="","",VLOOKUP(AO128,S_DP_SKLO,2,FALSE))</f>
        <v/>
      </c>
      <c r="AQ128" s="56"/>
      <c r="AR128" s="95">
        <f t="shared" ref="AR128" si="527">SUM(AJ128)+SUM(AL128)+SUM(AN128)+SUM(AP128)+SUM(AQ128)</f>
        <v>0</v>
      </c>
      <c r="AS128" s="49" t="str">
        <f>SADZBA_POISTNE_KH(B128,C128,D128,S128,0)&amp;PU1_KH(R128,P128,Q128,AG128,U128,AF128,0)&amp;DP_KH(D128,L128,AK128,AM128,AO128,AQ128,0)</f>
        <v/>
      </c>
    </row>
    <row r="129" spans="1:45" s="30" customFormat="1" ht="35.1" hidden="1" customHeight="1" x14ac:dyDescent="0.25">
      <c r="A129" s="31">
        <f t="shared" si="280"/>
        <v>116</v>
      </c>
      <c r="B129" s="32"/>
      <c r="C129" s="32"/>
      <c r="D129" s="32"/>
      <c r="E129" s="33"/>
      <c r="F129" s="33"/>
      <c r="G129" s="34"/>
      <c r="H129" s="33"/>
      <c r="I129" s="33"/>
      <c r="J129" s="33"/>
      <c r="K129" s="33"/>
      <c r="L129" s="32"/>
      <c r="M129" s="33"/>
      <c r="N129" s="33"/>
      <c r="O129" s="33"/>
      <c r="P129" s="50"/>
      <c r="Q129" s="72"/>
      <c r="R129" s="65" t="str">
        <f t="shared" si="431"/>
        <v/>
      </c>
      <c r="S129" s="32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4"/>
      <c r="AG129" s="54" t="str" cm="1">
        <f t="array" ref="AG129">IF(AND(ISNUMBER(R129),ISNUMBER(P129)),SADZBA_POISTNE(B129,C129,D129,S129,P129,OBJEMOVA_ZLAVA+OBCHODNA_ZLAVA,2),"")</f>
        <v/>
      </c>
      <c r="AH129" s="54" t="str">
        <f t="shared" ref="AH129" si="528">IF(AG129="","",ROUND(AG129*(1-OBJEMOVA_ZLAVA),0))</f>
        <v/>
      </c>
      <c r="AI129" s="86" t="str">
        <f t="shared" si="433"/>
        <v/>
      </c>
      <c r="AJ129" s="95" t="str" cm="1">
        <f t="array" ref="AJ129">IF(AG129="","",SADZBA_POISTNE(B129,C129,D129,S129,P129,OBJEMOVA_ZLAVA+OBCHODNA_ZLAVA,3))</f>
        <v/>
      </c>
      <c r="AK129" s="33"/>
      <c r="AL129" s="54" t="str">
        <f t="shared" ref="AL129" si="529">IF(OR(L129="",AK129="",D129=""),"",L129*VLOOKUP(AK129,S_DP_URAZ_BALIK,2,FALSE)*VLOOKUP(D129,S_URAZ_VOZIDLO,2,FALSE))</f>
        <v/>
      </c>
      <c r="AM129" s="33"/>
      <c r="AN129" s="54" t="str">
        <f t="shared" ref="AN129" si="530">IF(AM129="","",(VLOOKUP(AM129,S_DP_BATOZINA,3,FALSE)))</f>
        <v/>
      </c>
      <c r="AO129" s="33"/>
      <c r="AP129" s="54" t="str">
        <f t="shared" ref="AP129" si="531">IF(AO129="","",VLOOKUP(AO129,S_DP_SKLO,2,FALSE))</f>
        <v/>
      </c>
      <c r="AQ129" s="56"/>
      <c r="AR129" s="95">
        <f t="shared" ref="AR129" si="532">SUM(AJ129)+SUM(AL129)+SUM(AN129)+SUM(AP129)+SUM(AQ129)</f>
        <v>0</v>
      </c>
      <c r="AS129" s="49" t="str">
        <f>SADZBA_POISTNE_KH(B129,C129,D129,S129,0)&amp;PU1_KH(R129,P129,Q129,AG129,U129,AF129,0)&amp;DP_KH(D129,L129,AK129,AM129,AO129,AQ129,0)</f>
        <v/>
      </c>
    </row>
    <row r="130" spans="1:45" s="30" customFormat="1" ht="35.1" hidden="1" customHeight="1" x14ac:dyDescent="0.25">
      <c r="A130" s="31">
        <f t="shared" si="280"/>
        <v>117</v>
      </c>
      <c r="B130" s="32"/>
      <c r="C130" s="32"/>
      <c r="D130" s="32"/>
      <c r="E130" s="33"/>
      <c r="F130" s="33"/>
      <c r="G130" s="34"/>
      <c r="H130" s="33"/>
      <c r="I130" s="33"/>
      <c r="J130" s="33"/>
      <c r="K130" s="33"/>
      <c r="L130" s="32"/>
      <c r="M130" s="33"/>
      <c r="N130" s="33"/>
      <c r="O130" s="33"/>
      <c r="P130" s="50"/>
      <c r="Q130" s="72"/>
      <c r="R130" s="65" t="str">
        <f t="shared" si="431"/>
        <v/>
      </c>
      <c r="S130" s="32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4"/>
      <c r="AG130" s="54" t="str" cm="1">
        <f t="array" ref="AG130">IF(AND(ISNUMBER(R130),ISNUMBER(P130)),SADZBA_POISTNE(B130,C130,D130,S130,P130,OBJEMOVA_ZLAVA+OBCHODNA_ZLAVA,2),"")</f>
        <v/>
      </c>
      <c r="AH130" s="54" t="str">
        <f t="shared" ref="AH130" si="533">IF(AG130="","",ROUND(AG130*(1-OBJEMOVA_ZLAVA),0))</f>
        <v/>
      </c>
      <c r="AI130" s="86" t="str">
        <f t="shared" si="433"/>
        <v/>
      </c>
      <c r="AJ130" s="95" t="str" cm="1">
        <f t="array" ref="AJ130">IF(AG130="","",SADZBA_POISTNE(B130,C130,D130,S130,P130,OBJEMOVA_ZLAVA+OBCHODNA_ZLAVA,3))</f>
        <v/>
      </c>
      <c r="AK130" s="33"/>
      <c r="AL130" s="54" t="str">
        <f t="shared" ref="AL130" si="534">IF(OR(L130="",AK130="",D130=""),"",L130*VLOOKUP(AK130,S_DP_URAZ_BALIK,2,FALSE)*VLOOKUP(D130,S_URAZ_VOZIDLO,2,FALSE))</f>
        <v/>
      </c>
      <c r="AM130" s="33"/>
      <c r="AN130" s="54" t="str">
        <f t="shared" ref="AN130" si="535">IF(AM130="","",(VLOOKUP(AM130,S_DP_BATOZINA,3,FALSE)))</f>
        <v/>
      </c>
      <c r="AO130" s="33"/>
      <c r="AP130" s="54" t="str">
        <f t="shared" ref="AP130" si="536">IF(AO130="","",VLOOKUP(AO130,S_DP_SKLO,2,FALSE))</f>
        <v/>
      </c>
      <c r="AQ130" s="56"/>
      <c r="AR130" s="95">
        <f t="shared" ref="AR130" si="537">SUM(AJ130)+SUM(AL130)+SUM(AN130)+SUM(AP130)+SUM(AQ130)</f>
        <v>0</v>
      </c>
      <c r="AS130" s="49" t="str">
        <f>SADZBA_POISTNE_KH(B130,C130,D130,S130,0)&amp;PU1_KH(R130,P130,Q130,AG130,U130,AF130,0)&amp;DP_KH(D130,L130,AK130,AM130,AO130,AQ130,0)</f>
        <v/>
      </c>
    </row>
    <row r="131" spans="1:45" s="30" customFormat="1" ht="35.1" hidden="1" customHeight="1" x14ac:dyDescent="0.25">
      <c r="A131" s="31">
        <f t="shared" si="280"/>
        <v>118</v>
      </c>
      <c r="B131" s="32"/>
      <c r="C131" s="32"/>
      <c r="D131" s="32"/>
      <c r="E131" s="33"/>
      <c r="F131" s="33"/>
      <c r="G131" s="34"/>
      <c r="H131" s="33"/>
      <c r="I131" s="33"/>
      <c r="J131" s="33"/>
      <c r="K131" s="33"/>
      <c r="L131" s="32"/>
      <c r="M131" s="33"/>
      <c r="N131" s="33"/>
      <c r="O131" s="33"/>
      <c r="P131" s="50"/>
      <c r="Q131" s="72"/>
      <c r="R131" s="65" t="str">
        <f t="shared" si="431"/>
        <v/>
      </c>
      <c r="S131" s="32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4"/>
      <c r="AG131" s="54" t="str" cm="1">
        <f t="array" ref="AG131">IF(AND(ISNUMBER(R131),ISNUMBER(P131)),SADZBA_POISTNE(B131,C131,D131,S131,P131,OBJEMOVA_ZLAVA+OBCHODNA_ZLAVA,2),"")</f>
        <v/>
      </c>
      <c r="AH131" s="54" t="str">
        <f t="shared" ref="AH131" si="538">IF(AG131="","",ROUND(AG131*(1-OBJEMOVA_ZLAVA),0))</f>
        <v/>
      </c>
      <c r="AI131" s="86" t="str">
        <f t="shared" si="433"/>
        <v/>
      </c>
      <c r="AJ131" s="95" t="str" cm="1">
        <f t="array" ref="AJ131">IF(AG131="","",SADZBA_POISTNE(B131,C131,D131,S131,P131,OBJEMOVA_ZLAVA+OBCHODNA_ZLAVA,3))</f>
        <v/>
      </c>
      <c r="AK131" s="33"/>
      <c r="AL131" s="54" t="str">
        <f t="shared" ref="AL131" si="539">IF(OR(L131="",AK131="",D131=""),"",L131*VLOOKUP(AK131,S_DP_URAZ_BALIK,2,FALSE)*VLOOKUP(D131,S_URAZ_VOZIDLO,2,FALSE))</f>
        <v/>
      </c>
      <c r="AM131" s="33"/>
      <c r="AN131" s="54" t="str">
        <f t="shared" ref="AN131" si="540">IF(AM131="","",(VLOOKUP(AM131,S_DP_BATOZINA,3,FALSE)))</f>
        <v/>
      </c>
      <c r="AO131" s="33"/>
      <c r="AP131" s="54" t="str">
        <f t="shared" ref="AP131" si="541">IF(AO131="","",VLOOKUP(AO131,S_DP_SKLO,2,FALSE))</f>
        <v/>
      </c>
      <c r="AQ131" s="56"/>
      <c r="AR131" s="95">
        <f t="shared" ref="AR131" si="542">SUM(AJ131)+SUM(AL131)+SUM(AN131)+SUM(AP131)+SUM(AQ131)</f>
        <v>0</v>
      </c>
      <c r="AS131" s="49" t="str">
        <f>SADZBA_POISTNE_KH(B131,C131,D131,S131,0)&amp;PU1_KH(R131,P131,Q131,AG131,U131,AF131,0)&amp;DP_KH(D131,L131,AK131,AM131,AO131,AQ131,0)</f>
        <v/>
      </c>
    </row>
    <row r="132" spans="1:45" s="30" customFormat="1" ht="35.1" hidden="1" customHeight="1" x14ac:dyDescent="0.25">
      <c r="A132" s="31">
        <f t="shared" si="280"/>
        <v>119</v>
      </c>
      <c r="B132" s="32"/>
      <c r="C132" s="32"/>
      <c r="D132" s="32"/>
      <c r="E132" s="33"/>
      <c r="F132" s="33"/>
      <c r="G132" s="34"/>
      <c r="H132" s="33"/>
      <c r="I132" s="33"/>
      <c r="J132" s="33"/>
      <c r="K132" s="33"/>
      <c r="L132" s="32"/>
      <c r="M132" s="33"/>
      <c r="N132" s="33"/>
      <c r="O132" s="33"/>
      <c r="P132" s="50"/>
      <c r="Q132" s="72"/>
      <c r="R132" s="65" t="str">
        <f t="shared" si="431"/>
        <v/>
      </c>
      <c r="S132" s="32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4"/>
      <c r="AG132" s="54" t="str" cm="1">
        <f t="array" ref="AG132">IF(AND(ISNUMBER(R132),ISNUMBER(P132)),SADZBA_POISTNE(B132,C132,D132,S132,P132,OBJEMOVA_ZLAVA+OBCHODNA_ZLAVA,2),"")</f>
        <v/>
      </c>
      <c r="AH132" s="54" t="str">
        <f t="shared" ref="AH132" si="543">IF(AG132="","",ROUND(AG132*(1-OBJEMOVA_ZLAVA),0))</f>
        <v/>
      </c>
      <c r="AI132" s="86" t="str">
        <f t="shared" si="433"/>
        <v/>
      </c>
      <c r="AJ132" s="95" t="str" cm="1">
        <f t="array" ref="AJ132">IF(AG132="","",SADZBA_POISTNE(B132,C132,D132,S132,P132,OBJEMOVA_ZLAVA+OBCHODNA_ZLAVA,3))</f>
        <v/>
      </c>
      <c r="AK132" s="33"/>
      <c r="AL132" s="54" t="str">
        <f t="shared" ref="AL132" si="544">IF(OR(L132="",AK132="",D132=""),"",L132*VLOOKUP(AK132,S_DP_URAZ_BALIK,2,FALSE)*VLOOKUP(D132,S_URAZ_VOZIDLO,2,FALSE))</f>
        <v/>
      </c>
      <c r="AM132" s="33"/>
      <c r="AN132" s="54" t="str">
        <f t="shared" ref="AN132" si="545">IF(AM132="","",(VLOOKUP(AM132,S_DP_BATOZINA,3,FALSE)))</f>
        <v/>
      </c>
      <c r="AO132" s="33"/>
      <c r="AP132" s="54" t="str">
        <f t="shared" ref="AP132" si="546">IF(AO132="","",VLOOKUP(AO132,S_DP_SKLO,2,FALSE))</f>
        <v/>
      </c>
      <c r="AQ132" s="56"/>
      <c r="AR132" s="95">
        <f t="shared" ref="AR132" si="547">SUM(AJ132)+SUM(AL132)+SUM(AN132)+SUM(AP132)+SUM(AQ132)</f>
        <v>0</v>
      </c>
      <c r="AS132" s="49" t="str">
        <f>SADZBA_POISTNE_KH(B132,C132,D132,S132,0)&amp;PU1_KH(R132,P132,Q132,AG132,U132,AF132,0)&amp;DP_KH(D132,L132,AK132,AM132,AO132,AQ132,0)</f>
        <v/>
      </c>
    </row>
    <row r="133" spans="1:45" s="30" customFormat="1" ht="35.1" hidden="1" customHeight="1" x14ac:dyDescent="0.25">
      <c r="A133" s="31">
        <f t="shared" si="280"/>
        <v>120</v>
      </c>
      <c r="B133" s="32"/>
      <c r="C133" s="32"/>
      <c r="D133" s="32"/>
      <c r="E133" s="33"/>
      <c r="F133" s="33"/>
      <c r="G133" s="34"/>
      <c r="H133" s="33"/>
      <c r="I133" s="33"/>
      <c r="J133" s="33"/>
      <c r="K133" s="33"/>
      <c r="L133" s="32"/>
      <c r="M133" s="33"/>
      <c r="N133" s="33"/>
      <c r="O133" s="33"/>
      <c r="P133" s="50"/>
      <c r="Q133" s="72"/>
      <c r="R133" s="65" t="str">
        <f t="shared" si="431"/>
        <v/>
      </c>
      <c r="S133" s="32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4"/>
      <c r="AG133" s="54" t="str" cm="1">
        <f t="array" ref="AG133">IF(AND(ISNUMBER(R133),ISNUMBER(P133)),SADZBA_POISTNE(B133,C133,D133,S133,P133,OBJEMOVA_ZLAVA+OBCHODNA_ZLAVA,2),"")</f>
        <v/>
      </c>
      <c r="AH133" s="54" t="str">
        <f t="shared" ref="AH133" si="548">IF(AG133="","",ROUND(AG133*(1-OBJEMOVA_ZLAVA),0))</f>
        <v/>
      </c>
      <c r="AI133" s="86" t="str">
        <f t="shared" si="433"/>
        <v/>
      </c>
      <c r="AJ133" s="95" t="str" cm="1">
        <f t="array" ref="AJ133">IF(AG133="","",SADZBA_POISTNE(B133,C133,D133,S133,P133,OBJEMOVA_ZLAVA+OBCHODNA_ZLAVA,3))</f>
        <v/>
      </c>
      <c r="AK133" s="33"/>
      <c r="AL133" s="54" t="str">
        <f t="shared" ref="AL133" si="549">IF(OR(L133="",AK133="",D133=""),"",L133*VLOOKUP(AK133,S_DP_URAZ_BALIK,2,FALSE)*VLOOKUP(D133,S_URAZ_VOZIDLO,2,FALSE))</f>
        <v/>
      </c>
      <c r="AM133" s="33"/>
      <c r="AN133" s="54" t="str">
        <f t="shared" ref="AN133" si="550">IF(AM133="","",(VLOOKUP(AM133,S_DP_BATOZINA,3,FALSE)))</f>
        <v/>
      </c>
      <c r="AO133" s="33"/>
      <c r="AP133" s="54" t="str">
        <f t="shared" ref="AP133" si="551">IF(AO133="","",VLOOKUP(AO133,S_DP_SKLO,2,FALSE))</f>
        <v/>
      </c>
      <c r="AQ133" s="56"/>
      <c r="AR133" s="95">
        <f t="shared" ref="AR133" si="552">SUM(AJ133)+SUM(AL133)+SUM(AN133)+SUM(AP133)+SUM(AQ133)</f>
        <v>0</v>
      </c>
      <c r="AS133" s="49" t="str">
        <f>SADZBA_POISTNE_KH(B133,C133,D133,S133,0)&amp;PU1_KH(R133,P133,Q133,AG133,U133,AF133,0)&amp;DP_KH(D133,L133,AK133,AM133,AO133,AQ133,0)</f>
        <v/>
      </c>
    </row>
    <row r="134" spans="1:45" s="30" customFormat="1" ht="35.1" hidden="1" customHeight="1" x14ac:dyDescent="0.25">
      <c r="A134" s="31">
        <f t="shared" si="280"/>
        <v>121</v>
      </c>
      <c r="B134" s="32"/>
      <c r="C134" s="32"/>
      <c r="D134" s="32"/>
      <c r="E134" s="33"/>
      <c r="F134" s="33"/>
      <c r="G134" s="34"/>
      <c r="H134" s="33"/>
      <c r="I134" s="33"/>
      <c r="J134" s="33"/>
      <c r="K134" s="33"/>
      <c r="L134" s="32"/>
      <c r="M134" s="33"/>
      <c r="N134" s="33"/>
      <c r="O134" s="33"/>
      <c r="P134" s="50"/>
      <c r="Q134" s="72"/>
      <c r="R134" s="65" t="str">
        <f t="shared" si="431"/>
        <v/>
      </c>
      <c r="S134" s="32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4"/>
      <c r="AG134" s="54" t="str" cm="1">
        <f t="array" ref="AG134">IF(AND(ISNUMBER(R134),ISNUMBER(P134)),SADZBA_POISTNE(B134,C134,D134,S134,P134,OBJEMOVA_ZLAVA+OBCHODNA_ZLAVA,2),"")</f>
        <v/>
      </c>
      <c r="AH134" s="54" t="str">
        <f t="shared" ref="AH134" si="553">IF(AG134="","",ROUND(AG134*(1-OBJEMOVA_ZLAVA),0))</f>
        <v/>
      </c>
      <c r="AI134" s="86" t="str">
        <f t="shared" si="433"/>
        <v/>
      </c>
      <c r="AJ134" s="95" t="str" cm="1">
        <f t="array" ref="AJ134">IF(AG134="","",SADZBA_POISTNE(B134,C134,D134,S134,P134,OBJEMOVA_ZLAVA+OBCHODNA_ZLAVA,3))</f>
        <v/>
      </c>
      <c r="AK134" s="33"/>
      <c r="AL134" s="54" t="str">
        <f t="shared" ref="AL134" si="554">IF(OR(L134="",AK134="",D134=""),"",L134*VLOOKUP(AK134,S_DP_URAZ_BALIK,2,FALSE)*VLOOKUP(D134,S_URAZ_VOZIDLO,2,FALSE))</f>
        <v/>
      </c>
      <c r="AM134" s="33"/>
      <c r="AN134" s="54" t="str">
        <f t="shared" ref="AN134" si="555">IF(AM134="","",(VLOOKUP(AM134,S_DP_BATOZINA,3,FALSE)))</f>
        <v/>
      </c>
      <c r="AO134" s="33"/>
      <c r="AP134" s="54" t="str">
        <f t="shared" ref="AP134" si="556">IF(AO134="","",VLOOKUP(AO134,S_DP_SKLO,2,FALSE))</f>
        <v/>
      </c>
      <c r="AQ134" s="56"/>
      <c r="AR134" s="95">
        <f t="shared" ref="AR134" si="557">SUM(AJ134)+SUM(AL134)+SUM(AN134)+SUM(AP134)+SUM(AQ134)</f>
        <v>0</v>
      </c>
      <c r="AS134" s="49" t="str">
        <f>SADZBA_POISTNE_KH(B134,C134,D134,S134,0)&amp;PU1_KH(R134,P134,Q134,AG134,U134,AF134,0)&amp;DP_KH(D134,L134,AK134,AM134,AO134,AQ134,0)</f>
        <v/>
      </c>
    </row>
    <row r="135" spans="1:45" s="30" customFormat="1" ht="35.1" hidden="1" customHeight="1" x14ac:dyDescent="0.25">
      <c r="A135" s="31">
        <f t="shared" si="280"/>
        <v>122</v>
      </c>
      <c r="B135" s="32"/>
      <c r="C135" s="32"/>
      <c r="D135" s="32"/>
      <c r="E135" s="33"/>
      <c r="F135" s="33"/>
      <c r="G135" s="34"/>
      <c r="H135" s="33"/>
      <c r="I135" s="33"/>
      <c r="J135" s="33"/>
      <c r="K135" s="33"/>
      <c r="L135" s="32"/>
      <c r="M135" s="33"/>
      <c r="N135" s="33"/>
      <c r="O135" s="33"/>
      <c r="P135" s="50"/>
      <c r="Q135" s="72"/>
      <c r="R135" s="65" t="str">
        <f t="shared" si="431"/>
        <v/>
      </c>
      <c r="S135" s="32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4"/>
      <c r="AG135" s="54" t="str" cm="1">
        <f t="array" ref="AG135">IF(AND(ISNUMBER(R135),ISNUMBER(P135)),SADZBA_POISTNE(B135,C135,D135,S135,P135,OBJEMOVA_ZLAVA+OBCHODNA_ZLAVA,2),"")</f>
        <v/>
      </c>
      <c r="AH135" s="54" t="str">
        <f t="shared" ref="AH135" si="558">IF(AG135="","",ROUND(AG135*(1-OBJEMOVA_ZLAVA),0))</f>
        <v/>
      </c>
      <c r="AI135" s="86" t="str">
        <f t="shared" si="433"/>
        <v/>
      </c>
      <c r="AJ135" s="95" t="str" cm="1">
        <f t="array" ref="AJ135">IF(AG135="","",SADZBA_POISTNE(B135,C135,D135,S135,P135,OBJEMOVA_ZLAVA+OBCHODNA_ZLAVA,3))</f>
        <v/>
      </c>
      <c r="AK135" s="33"/>
      <c r="AL135" s="54" t="str">
        <f t="shared" ref="AL135" si="559">IF(OR(L135="",AK135="",D135=""),"",L135*VLOOKUP(AK135,S_DP_URAZ_BALIK,2,FALSE)*VLOOKUP(D135,S_URAZ_VOZIDLO,2,FALSE))</f>
        <v/>
      </c>
      <c r="AM135" s="33"/>
      <c r="AN135" s="54" t="str">
        <f t="shared" ref="AN135" si="560">IF(AM135="","",(VLOOKUP(AM135,S_DP_BATOZINA,3,FALSE)))</f>
        <v/>
      </c>
      <c r="AO135" s="33"/>
      <c r="AP135" s="54" t="str">
        <f t="shared" ref="AP135" si="561">IF(AO135="","",VLOOKUP(AO135,S_DP_SKLO,2,FALSE))</f>
        <v/>
      </c>
      <c r="AQ135" s="56"/>
      <c r="AR135" s="95">
        <f t="shared" ref="AR135" si="562">SUM(AJ135)+SUM(AL135)+SUM(AN135)+SUM(AP135)+SUM(AQ135)</f>
        <v>0</v>
      </c>
      <c r="AS135" s="49" t="str">
        <f>SADZBA_POISTNE_KH(B135,C135,D135,S135,0)&amp;PU1_KH(R135,P135,Q135,AG135,U135,AF135,0)&amp;DP_KH(D135,L135,AK135,AM135,AO135,AQ135,0)</f>
        <v/>
      </c>
    </row>
    <row r="136" spans="1:45" s="30" customFormat="1" ht="35.1" hidden="1" customHeight="1" x14ac:dyDescent="0.25">
      <c r="A136" s="31">
        <f t="shared" si="280"/>
        <v>123</v>
      </c>
      <c r="B136" s="32"/>
      <c r="C136" s="32"/>
      <c r="D136" s="32"/>
      <c r="E136" s="33"/>
      <c r="F136" s="33"/>
      <c r="G136" s="34"/>
      <c r="H136" s="33"/>
      <c r="I136" s="33"/>
      <c r="J136" s="33"/>
      <c r="K136" s="33"/>
      <c r="L136" s="32"/>
      <c r="M136" s="33"/>
      <c r="N136" s="33"/>
      <c r="O136" s="33"/>
      <c r="P136" s="50"/>
      <c r="Q136" s="72"/>
      <c r="R136" s="65" t="str">
        <f t="shared" si="431"/>
        <v/>
      </c>
      <c r="S136" s="32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4"/>
      <c r="AG136" s="54" t="str" cm="1">
        <f t="array" ref="AG136">IF(AND(ISNUMBER(R136),ISNUMBER(P136)),SADZBA_POISTNE(B136,C136,D136,S136,P136,OBJEMOVA_ZLAVA+OBCHODNA_ZLAVA,2),"")</f>
        <v/>
      </c>
      <c r="AH136" s="54" t="str">
        <f t="shared" ref="AH136" si="563">IF(AG136="","",ROUND(AG136*(1-OBJEMOVA_ZLAVA),0))</f>
        <v/>
      </c>
      <c r="AI136" s="86" t="str">
        <f t="shared" si="433"/>
        <v/>
      </c>
      <c r="AJ136" s="95" t="str" cm="1">
        <f t="array" ref="AJ136">IF(AG136="","",SADZBA_POISTNE(B136,C136,D136,S136,P136,OBJEMOVA_ZLAVA+OBCHODNA_ZLAVA,3))</f>
        <v/>
      </c>
      <c r="AK136" s="33"/>
      <c r="AL136" s="54" t="str">
        <f t="shared" ref="AL136" si="564">IF(OR(L136="",AK136="",D136=""),"",L136*VLOOKUP(AK136,S_DP_URAZ_BALIK,2,FALSE)*VLOOKUP(D136,S_URAZ_VOZIDLO,2,FALSE))</f>
        <v/>
      </c>
      <c r="AM136" s="33"/>
      <c r="AN136" s="54" t="str">
        <f t="shared" ref="AN136" si="565">IF(AM136="","",(VLOOKUP(AM136,S_DP_BATOZINA,3,FALSE)))</f>
        <v/>
      </c>
      <c r="AO136" s="33"/>
      <c r="AP136" s="54" t="str">
        <f t="shared" ref="AP136" si="566">IF(AO136="","",VLOOKUP(AO136,S_DP_SKLO,2,FALSE))</f>
        <v/>
      </c>
      <c r="AQ136" s="56"/>
      <c r="AR136" s="95">
        <f t="shared" ref="AR136" si="567">SUM(AJ136)+SUM(AL136)+SUM(AN136)+SUM(AP136)+SUM(AQ136)</f>
        <v>0</v>
      </c>
      <c r="AS136" s="49" t="str">
        <f>SADZBA_POISTNE_KH(B136,C136,D136,S136,0)&amp;PU1_KH(R136,P136,Q136,AG136,U136,AF136,0)&amp;DP_KH(D136,L136,AK136,AM136,AO136,AQ136,0)</f>
        <v/>
      </c>
    </row>
    <row r="137" spans="1:45" s="30" customFormat="1" ht="35.1" hidden="1" customHeight="1" x14ac:dyDescent="0.25">
      <c r="A137" s="31">
        <f t="shared" si="280"/>
        <v>124</v>
      </c>
      <c r="B137" s="32"/>
      <c r="C137" s="32"/>
      <c r="D137" s="32"/>
      <c r="E137" s="33"/>
      <c r="F137" s="33"/>
      <c r="G137" s="34"/>
      <c r="H137" s="33"/>
      <c r="I137" s="33"/>
      <c r="J137" s="33"/>
      <c r="K137" s="33"/>
      <c r="L137" s="32"/>
      <c r="M137" s="33"/>
      <c r="N137" s="33"/>
      <c r="O137" s="33"/>
      <c r="P137" s="50"/>
      <c r="Q137" s="72"/>
      <c r="R137" s="65" t="str">
        <f t="shared" si="431"/>
        <v/>
      </c>
      <c r="S137" s="32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4"/>
      <c r="AG137" s="54" t="str" cm="1">
        <f t="array" ref="AG137">IF(AND(ISNUMBER(R137),ISNUMBER(P137)),SADZBA_POISTNE(B137,C137,D137,S137,P137,OBJEMOVA_ZLAVA+OBCHODNA_ZLAVA,2),"")</f>
        <v/>
      </c>
      <c r="AH137" s="54" t="str">
        <f t="shared" ref="AH137" si="568">IF(AG137="","",ROUND(AG137*(1-OBJEMOVA_ZLAVA),0))</f>
        <v/>
      </c>
      <c r="AI137" s="86" t="str">
        <f t="shared" si="433"/>
        <v/>
      </c>
      <c r="AJ137" s="95" t="str" cm="1">
        <f t="array" ref="AJ137">IF(AG137="","",SADZBA_POISTNE(B137,C137,D137,S137,P137,OBJEMOVA_ZLAVA+OBCHODNA_ZLAVA,3))</f>
        <v/>
      </c>
      <c r="AK137" s="33"/>
      <c r="AL137" s="54" t="str">
        <f t="shared" ref="AL137" si="569">IF(OR(L137="",AK137="",D137=""),"",L137*VLOOKUP(AK137,S_DP_URAZ_BALIK,2,FALSE)*VLOOKUP(D137,S_URAZ_VOZIDLO,2,FALSE))</f>
        <v/>
      </c>
      <c r="AM137" s="33"/>
      <c r="AN137" s="54" t="str">
        <f t="shared" ref="AN137" si="570">IF(AM137="","",(VLOOKUP(AM137,S_DP_BATOZINA,3,FALSE)))</f>
        <v/>
      </c>
      <c r="AO137" s="33"/>
      <c r="AP137" s="54" t="str">
        <f t="shared" ref="AP137" si="571">IF(AO137="","",VLOOKUP(AO137,S_DP_SKLO,2,FALSE))</f>
        <v/>
      </c>
      <c r="AQ137" s="56"/>
      <c r="AR137" s="95">
        <f t="shared" ref="AR137" si="572">SUM(AJ137)+SUM(AL137)+SUM(AN137)+SUM(AP137)+SUM(AQ137)</f>
        <v>0</v>
      </c>
      <c r="AS137" s="49" t="str">
        <f>SADZBA_POISTNE_KH(B137,C137,D137,S137,0)&amp;PU1_KH(R137,P137,Q137,AG137,U137,AF137,0)&amp;DP_KH(D137,L137,AK137,AM137,AO137,AQ137,0)</f>
        <v/>
      </c>
    </row>
    <row r="138" spans="1:45" s="30" customFormat="1" ht="35.1" hidden="1" customHeight="1" x14ac:dyDescent="0.25">
      <c r="A138" s="31">
        <f t="shared" si="280"/>
        <v>125</v>
      </c>
      <c r="B138" s="32"/>
      <c r="C138" s="32"/>
      <c r="D138" s="32"/>
      <c r="E138" s="33"/>
      <c r="F138" s="33"/>
      <c r="G138" s="34"/>
      <c r="H138" s="33"/>
      <c r="I138" s="33"/>
      <c r="J138" s="33"/>
      <c r="K138" s="33"/>
      <c r="L138" s="32"/>
      <c r="M138" s="33"/>
      <c r="N138" s="33"/>
      <c r="O138" s="33"/>
      <c r="P138" s="50"/>
      <c r="Q138" s="72"/>
      <c r="R138" s="65" t="str">
        <f t="shared" si="431"/>
        <v/>
      </c>
      <c r="S138" s="32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4"/>
      <c r="AG138" s="54" t="str" cm="1">
        <f t="array" ref="AG138">IF(AND(ISNUMBER(R138),ISNUMBER(P138)),SADZBA_POISTNE(B138,C138,D138,S138,P138,OBJEMOVA_ZLAVA+OBCHODNA_ZLAVA,2),"")</f>
        <v/>
      </c>
      <c r="AH138" s="54" t="str">
        <f t="shared" ref="AH138" si="573">IF(AG138="","",ROUND(AG138*(1-OBJEMOVA_ZLAVA),0))</f>
        <v/>
      </c>
      <c r="AI138" s="86" t="str">
        <f t="shared" si="433"/>
        <v/>
      </c>
      <c r="AJ138" s="95" t="str" cm="1">
        <f t="array" ref="AJ138">IF(AG138="","",SADZBA_POISTNE(B138,C138,D138,S138,P138,OBJEMOVA_ZLAVA+OBCHODNA_ZLAVA,3))</f>
        <v/>
      </c>
      <c r="AK138" s="33"/>
      <c r="AL138" s="54" t="str">
        <f t="shared" ref="AL138" si="574">IF(OR(L138="",AK138="",D138=""),"",L138*VLOOKUP(AK138,S_DP_URAZ_BALIK,2,FALSE)*VLOOKUP(D138,S_URAZ_VOZIDLO,2,FALSE))</f>
        <v/>
      </c>
      <c r="AM138" s="33"/>
      <c r="AN138" s="54" t="str">
        <f t="shared" ref="AN138" si="575">IF(AM138="","",(VLOOKUP(AM138,S_DP_BATOZINA,3,FALSE)))</f>
        <v/>
      </c>
      <c r="AO138" s="33"/>
      <c r="AP138" s="54" t="str">
        <f t="shared" ref="AP138" si="576">IF(AO138="","",VLOOKUP(AO138,S_DP_SKLO,2,FALSE))</f>
        <v/>
      </c>
      <c r="AQ138" s="56"/>
      <c r="AR138" s="95">
        <f t="shared" ref="AR138" si="577">SUM(AJ138)+SUM(AL138)+SUM(AN138)+SUM(AP138)+SUM(AQ138)</f>
        <v>0</v>
      </c>
      <c r="AS138" s="49" t="str">
        <f>SADZBA_POISTNE_KH(B138,C138,D138,S138,0)&amp;PU1_KH(R138,P138,Q138,AG138,U138,AF138,0)&amp;DP_KH(D138,L138,AK138,AM138,AO138,AQ138,0)</f>
        <v/>
      </c>
    </row>
    <row r="139" spans="1:45" s="30" customFormat="1" ht="35.1" hidden="1" customHeight="1" x14ac:dyDescent="0.25">
      <c r="A139" s="31">
        <f t="shared" si="280"/>
        <v>126</v>
      </c>
      <c r="B139" s="32"/>
      <c r="C139" s="32"/>
      <c r="D139" s="32"/>
      <c r="E139" s="33"/>
      <c r="F139" s="33"/>
      <c r="G139" s="34"/>
      <c r="H139" s="33"/>
      <c r="I139" s="33"/>
      <c r="J139" s="33"/>
      <c r="K139" s="33"/>
      <c r="L139" s="32"/>
      <c r="M139" s="33"/>
      <c r="N139" s="33"/>
      <c r="O139" s="33"/>
      <c r="P139" s="50"/>
      <c r="Q139" s="72"/>
      <c r="R139" s="65" t="str">
        <f t="shared" si="431"/>
        <v/>
      </c>
      <c r="S139" s="32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4"/>
      <c r="AG139" s="54" t="str" cm="1">
        <f t="array" ref="AG139">IF(AND(ISNUMBER(R139),ISNUMBER(P139)),SADZBA_POISTNE(B139,C139,D139,S139,P139,OBJEMOVA_ZLAVA+OBCHODNA_ZLAVA,2),"")</f>
        <v/>
      </c>
      <c r="AH139" s="54" t="str">
        <f t="shared" ref="AH139" si="578">IF(AG139="","",ROUND(AG139*(1-OBJEMOVA_ZLAVA),0))</f>
        <v/>
      </c>
      <c r="AI139" s="86" t="str">
        <f t="shared" si="433"/>
        <v/>
      </c>
      <c r="AJ139" s="95" t="str" cm="1">
        <f t="array" ref="AJ139">IF(AG139="","",SADZBA_POISTNE(B139,C139,D139,S139,P139,OBJEMOVA_ZLAVA+OBCHODNA_ZLAVA,3))</f>
        <v/>
      </c>
      <c r="AK139" s="33"/>
      <c r="AL139" s="54" t="str">
        <f t="shared" ref="AL139" si="579">IF(OR(L139="",AK139="",D139=""),"",L139*VLOOKUP(AK139,S_DP_URAZ_BALIK,2,FALSE)*VLOOKUP(D139,S_URAZ_VOZIDLO,2,FALSE))</f>
        <v/>
      </c>
      <c r="AM139" s="33"/>
      <c r="AN139" s="54" t="str">
        <f t="shared" ref="AN139" si="580">IF(AM139="","",(VLOOKUP(AM139,S_DP_BATOZINA,3,FALSE)))</f>
        <v/>
      </c>
      <c r="AO139" s="33"/>
      <c r="AP139" s="54" t="str">
        <f t="shared" ref="AP139" si="581">IF(AO139="","",VLOOKUP(AO139,S_DP_SKLO,2,FALSE))</f>
        <v/>
      </c>
      <c r="AQ139" s="56"/>
      <c r="AR139" s="95">
        <f t="shared" ref="AR139" si="582">SUM(AJ139)+SUM(AL139)+SUM(AN139)+SUM(AP139)+SUM(AQ139)</f>
        <v>0</v>
      </c>
      <c r="AS139" s="49" t="str">
        <f>SADZBA_POISTNE_KH(B139,C139,D139,S139,0)&amp;PU1_KH(R139,P139,Q139,AG139,U139,AF139,0)&amp;DP_KH(D139,L139,AK139,AM139,AO139,AQ139,0)</f>
        <v/>
      </c>
    </row>
    <row r="140" spans="1:45" s="30" customFormat="1" ht="35.1" hidden="1" customHeight="1" x14ac:dyDescent="0.25">
      <c r="A140" s="31">
        <f t="shared" si="280"/>
        <v>127</v>
      </c>
      <c r="B140" s="32"/>
      <c r="C140" s="32"/>
      <c r="D140" s="32"/>
      <c r="E140" s="33"/>
      <c r="F140" s="33"/>
      <c r="G140" s="34"/>
      <c r="H140" s="33"/>
      <c r="I140" s="33"/>
      <c r="J140" s="33"/>
      <c r="K140" s="33"/>
      <c r="L140" s="32"/>
      <c r="M140" s="33"/>
      <c r="N140" s="33"/>
      <c r="O140" s="33"/>
      <c r="P140" s="50"/>
      <c r="Q140" s="72"/>
      <c r="R140" s="65" t="str">
        <f t="shared" si="431"/>
        <v/>
      </c>
      <c r="S140" s="32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4"/>
      <c r="AG140" s="54" t="str" cm="1">
        <f t="array" ref="AG140">IF(AND(ISNUMBER(R140),ISNUMBER(P140)),SADZBA_POISTNE(B140,C140,D140,S140,P140,OBJEMOVA_ZLAVA+OBCHODNA_ZLAVA,2),"")</f>
        <v/>
      </c>
      <c r="AH140" s="54" t="str">
        <f t="shared" ref="AH140" si="583">IF(AG140="","",ROUND(AG140*(1-OBJEMOVA_ZLAVA),0))</f>
        <v/>
      </c>
      <c r="AI140" s="86" t="str">
        <f t="shared" si="433"/>
        <v/>
      </c>
      <c r="AJ140" s="95" t="str" cm="1">
        <f t="array" ref="AJ140">IF(AG140="","",SADZBA_POISTNE(B140,C140,D140,S140,P140,OBJEMOVA_ZLAVA+OBCHODNA_ZLAVA,3))</f>
        <v/>
      </c>
      <c r="AK140" s="33"/>
      <c r="AL140" s="54" t="str">
        <f t="shared" ref="AL140" si="584">IF(OR(L140="",AK140="",D140=""),"",L140*VLOOKUP(AK140,S_DP_URAZ_BALIK,2,FALSE)*VLOOKUP(D140,S_URAZ_VOZIDLO,2,FALSE))</f>
        <v/>
      </c>
      <c r="AM140" s="33"/>
      <c r="AN140" s="54" t="str">
        <f t="shared" ref="AN140" si="585">IF(AM140="","",(VLOOKUP(AM140,S_DP_BATOZINA,3,FALSE)))</f>
        <v/>
      </c>
      <c r="AO140" s="33"/>
      <c r="AP140" s="54" t="str">
        <f t="shared" ref="AP140" si="586">IF(AO140="","",VLOOKUP(AO140,S_DP_SKLO,2,FALSE))</f>
        <v/>
      </c>
      <c r="AQ140" s="56"/>
      <c r="AR140" s="95">
        <f t="shared" ref="AR140" si="587">SUM(AJ140)+SUM(AL140)+SUM(AN140)+SUM(AP140)+SUM(AQ140)</f>
        <v>0</v>
      </c>
      <c r="AS140" s="49" t="str">
        <f>SADZBA_POISTNE_KH(B140,C140,D140,S140,0)&amp;PU1_KH(R140,P140,Q140,AG140,U140,AF140,0)&amp;DP_KH(D140,L140,AK140,AM140,AO140,AQ140,0)</f>
        <v/>
      </c>
    </row>
    <row r="141" spans="1:45" s="30" customFormat="1" ht="35.1" hidden="1" customHeight="1" x14ac:dyDescent="0.25">
      <c r="A141" s="31">
        <f t="shared" si="280"/>
        <v>128</v>
      </c>
      <c r="B141" s="32"/>
      <c r="C141" s="32"/>
      <c r="D141" s="32"/>
      <c r="E141" s="33"/>
      <c r="F141" s="33"/>
      <c r="G141" s="34"/>
      <c r="H141" s="33"/>
      <c r="I141" s="33"/>
      <c r="J141" s="33"/>
      <c r="K141" s="33"/>
      <c r="L141" s="32"/>
      <c r="M141" s="33"/>
      <c r="N141" s="33"/>
      <c r="O141" s="33"/>
      <c r="P141" s="50"/>
      <c r="Q141" s="72"/>
      <c r="R141" s="65" t="str">
        <f t="shared" si="431"/>
        <v/>
      </c>
      <c r="S141" s="32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4"/>
      <c r="AG141" s="54" t="str" cm="1">
        <f t="array" ref="AG141">IF(AND(ISNUMBER(R141),ISNUMBER(P141)),SADZBA_POISTNE(B141,C141,D141,S141,P141,OBJEMOVA_ZLAVA+OBCHODNA_ZLAVA,2),"")</f>
        <v/>
      </c>
      <c r="AH141" s="54" t="str">
        <f t="shared" ref="AH141" si="588">IF(AG141="","",ROUND(AG141*(1-OBJEMOVA_ZLAVA),0))</f>
        <v/>
      </c>
      <c r="AI141" s="86" t="str">
        <f t="shared" si="433"/>
        <v/>
      </c>
      <c r="AJ141" s="95" t="str" cm="1">
        <f t="array" ref="AJ141">IF(AG141="","",SADZBA_POISTNE(B141,C141,D141,S141,P141,OBJEMOVA_ZLAVA+OBCHODNA_ZLAVA,3))</f>
        <v/>
      </c>
      <c r="AK141" s="33"/>
      <c r="AL141" s="54" t="str">
        <f t="shared" ref="AL141" si="589">IF(OR(L141="",AK141="",D141=""),"",L141*VLOOKUP(AK141,S_DP_URAZ_BALIK,2,FALSE)*VLOOKUP(D141,S_URAZ_VOZIDLO,2,FALSE))</f>
        <v/>
      </c>
      <c r="AM141" s="33"/>
      <c r="AN141" s="54" t="str">
        <f t="shared" ref="AN141" si="590">IF(AM141="","",(VLOOKUP(AM141,S_DP_BATOZINA,3,FALSE)))</f>
        <v/>
      </c>
      <c r="AO141" s="33"/>
      <c r="AP141" s="54" t="str">
        <f t="shared" ref="AP141" si="591">IF(AO141="","",VLOOKUP(AO141,S_DP_SKLO,2,FALSE))</f>
        <v/>
      </c>
      <c r="AQ141" s="56"/>
      <c r="AR141" s="95">
        <f t="shared" ref="AR141" si="592">SUM(AJ141)+SUM(AL141)+SUM(AN141)+SUM(AP141)+SUM(AQ141)</f>
        <v>0</v>
      </c>
      <c r="AS141" s="49" t="str">
        <f>SADZBA_POISTNE_KH(B141,C141,D141,S141,0)&amp;PU1_KH(R141,P141,Q141,AG141,U141,AF141,0)&amp;DP_KH(D141,L141,AK141,AM141,AO141,AQ141,0)</f>
        <v/>
      </c>
    </row>
    <row r="142" spans="1:45" s="30" customFormat="1" ht="35.1" hidden="1" customHeight="1" x14ac:dyDescent="0.25">
      <c r="A142" s="31">
        <f t="shared" si="280"/>
        <v>129</v>
      </c>
      <c r="B142" s="32"/>
      <c r="C142" s="32"/>
      <c r="D142" s="32"/>
      <c r="E142" s="33"/>
      <c r="F142" s="33"/>
      <c r="G142" s="34"/>
      <c r="H142" s="33"/>
      <c r="I142" s="33"/>
      <c r="J142" s="33"/>
      <c r="K142" s="33"/>
      <c r="L142" s="32"/>
      <c r="M142" s="33"/>
      <c r="N142" s="33"/>
      <c r="O142" s="33"/>
      <c r="P142" s="50"/>
      <c r="Q142" s="72"/>
      <c r="R142" s="65" t="str">
        <f t="shared" ref="R142:R173" si="593">SADZBA_POISTNE(B142,C142,D142,S142,P142,OBJEMOVA_ZLAVA+OBCHODNA_ZLAVA,1)</f>
        <v/>
      </c>
      <c r="S142" s="32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4"/>
      <c r="AG142" s="54" t="str" cm="1">
        <f t="array" ref="AG142">IF(AND(ISNUMBER(R142),ISNUMBER(P142)),SADZBA_POISTNE(B142,C142,D142,S142,P142,OBJEMOVA_ZLAVA+OBCHODNA_ZLAVA,2),"")</f>
        <v/>
      </c>
      <c r="AH142" s="54" t="str">
        <f t="shared" ref="AH142" si="594">IF(AG142="","",ROUND(AG142*(1-OBJEMOVA_ZLAVA),0))</f>
        <v/>
      </c>
      <c r="AI142" s="86" t="str">
        <f t="shared" ref="AI142:AI173" si="595">IF(AG142="","",OBJEMOVA_ZLAVA+OBCHODNA_ZLAVA)</f>
        <v/>
      </c>
      <c r="AJ142" s="95" t="str" cm="1">
        <f t="array" ref="AJ142">IF(AG142="","",SADZBA_POISTNE(B142,C142,D142,S142,P142,OBJEMOVA_ZLAVA+OBCHODNA_ZLAVA,3))</f>
        <v/>
      </c>
      <c r="AK142" s="33"/>
      <c r="AL142" s="54" t="str">
        <f t="shared" ref="AL142" si="596">IF(OR(L142="",AK142="",D142=""),"",L142*VLOOKUP(AK142,S_DP_URAZ_BALIK,2,FALSE)*VLOOKUP(D142,S_URAZ_VOZIDLO,2,FALSE))</f>
        <v/>
      </c>
      <c r="AM142" s="33"/>
      <c r="AN142" s="54" t="str">
        <f t="shared" ref="AN142" si="597">IF(AM142="","",(VLOOKUP(AM142,S_DP_BATOZINA,3,FALSE)))</f>
        <v/>
      </c>
      <c r="AO142" s="33"/>
      <c r="AP142" s="54" t="str">
        <f t="shared" ref="AP142" si="598">IF(AO142="","",VLOOKUP(AO142,S_DP_SKLO,2,FALSE))</f>
        <v/>
      </c>
      <c r="AQ142" s="56"/>
      <c r="AR142" s="95">
        <f t="shared" ref="AR142" si="599">SUM(AJ142)+SUM(AL142)+SUM(AN142)+SUM(AP142)+SUM(AQ142)</f>
        <v>0</v>
      </c>
      <c r="AS142" s="49" t="str">
        <f>SADZBA_POISTNE_KH(B142,C142,D142,S142,0)&amp;PU1_KH(R142,P142,Q142,AG142,U142,AF142,0)&amp;DP_KH(D142,L142,AK142,AM142,AO142,AQ142,0)</f>
        <v/>
      </c>
    </row>
    <row r="143" spans="1:45" s="30" customFormat="1" ht="35.1" hidden="1" customHeight="1" x14ac:dyDescent="0.25">
      <c r="A143" s="31">
        <f t="shared" si="280"/>
        <v>130</v>
      </c>
      <c r="B143" s="32"/>
      <c r="C143" s="32"/>
      <c r="D143" s="32"/>
      <c r="E143" s="33"/>
      <c r="F143" s="33"/>
      <c r="G143" s="34"/>
      <c r="H143" s="33"/>
      <c r="I143" s="33"/>
      <c r="J143" s="33"/>
      <c r="K143" s="33"/>
      <c r="L143" s="32"/>
      <c r="M143" s="33"/>
      <c r="N143" s="33"/>
      <c r="O143" s="33"/>
      <c r="P143" s="50"/>
      <c r="Q143" s="72"/>
      <c r="R143" s="65" t="str">
        <f t="shared" si="593"/>
        <v/>
      </c>
      <c r="S143" s="32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4"/>
      <c r="AG143" s="54" t="str" cm="1">
        <f t="array" ref="AG143">IF(AND(ISNUMBER(R143),ISNUMBER(P143)),SADZBA_POISTNE(B143,C143,D143,S143,P143,OBJEMOVA_ZLAVA+OBCHODNA_ZLAVA,2),"")</f>
        <v/>
      </c>
      <c r="AH143" s="54" t="str">
        <f t="shared" ref="AH143" si="600">IF(AG143="","",ROUND(AG143*(1-OBJEMOVA_ZLAVA),0))</f>
        <v/>
      </c>
      <c r="AI143" s="86" t="str">
        <f t="shared" si="595"/>
        <v/>
      </c>
      <c r="AJ143" s="95" t="str" cm="1">
        <f t="array" ref="AJ143">IF(AG143="","",SADZBA_POISTNE(B143,C143,D143,S143,P143,OBJEMOVA_ZLAVA+OBCHODNA_ZLAVA,3))</f>
        <v/>
      </c>
      <c r="AK143" s="33"/>
      <c r="AL143" s="54" t="str">
        <f t="shared" ref="AL143" si="601">IF(OR(L143="",AK143="",D143=""),"",L143*VLOOKUP(AK143,S_DP_URAZ_BALIK,2,FALSE)*VLOOKUP(D143,S_URAZ_VOZIDLO,2,FALSE))</f>
        <v/>
      </c>
      <c r="AM143" s="33"/>
      <c r="AN143" s="54" t="str">
        <f t="shared" ref="AN143" si="602">IF(AM143="","",(VLOOKUP(AM143,S_DP_BATOZINA,3,FALSE)))</f>
        <v/>
      </c>
      <c r="AO143" s="33"/>
      <c r="AP143" s="54" t="str">
        <f t="shared" ref="AP143" si="603">IF(AO143="","",VLOOKUP(AO143,S_DP_SKLO,2,FALSE))</f>
        <v/>
      </c>
      <c r="AQ143" s="56"/>
      <c r="AR143" s="95">
        <f t="shared" ref="AR143" si="604">SUM(AJ143)+SUM(AL143)+SUM(AN143)+SUM(AP143)+SUM(AQ143)</f>
        <v>0</v>
      </c>
      <c r="AS143" s="49" t="str">
        <f>SADZBA_POISTNE_KH(B143,C143,D143,S143,0)&amp;PU1_KH(R143,P143,Q143,AG143,U143,AF143,0)&amp;DP_KH(D143,L143,AK143,AM143,AO143,AQ143,0)</f>
        <v/>
      </c>
    </row>
    <row r="144" spans="1:45" s="30" customFormat="1" ht="35.1" hidden="1" customHeight="1" x14ac:dyDescent="0.25">
      <c r="A144" s="31">
        <f t="shared" ref="A144:A207" si="605">A143+1</f>
        <v>131</v>
      </c>
      <c r="B144" s="32"/>
      <c r="C144" s="32"/>
      <c r="D144" s="32"/>
      <c r="E144" s="33"/>
      <c r="F144" s="33"/>
      <c r="G144" s="34"/>
      <c r="H144" s="33"/>
      <c r="I144" s="33"/>
      <c r="J144" s="33"/>
      <c r="K144" s="33"/>
      <c r="L144" s="32"/>
      <c r="M144" s="33"/>
      <c r="N144" s="33"/>
      <c r="O144" s="33"/>
      <c r="P144" s="50"/>
      <c r="Q144" s="72"/>
      <c r="R144" s="65" t="str">
        <f t="shared" si="593"/>
        <v/>
      </c>
      <c r="S144" s="32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4"/>
      <c r="AG144" s="54" t="str" cm="1">
        <f t="array" ref="AG144">IF(AND(ISNUMBER(R144),ISNUMBER(P144)),SADZBA_POISTNE(B144,C144,D144,S144,P144,OBJEMOVA_ZLAVA+OBCHODNA_ZLAVA,2),"")</f>
        <v/>
      </c>
      <c r="AH144" s="54" t="str">
        <f t="shared" ref="AH144" si="606">IF(AG144="","",ROUND(AG144*(1-OBJEMOVA_ZLAVA),0))</f>
        <v/>
      </c>
      <c r="AI144" s="86" t="str">
        <f t="shared" si="595"/>
        <v/>
      </c>
      <c r="AJ144" s="95" t="str" cm="1">
        <f t="array" ref="AJ144">IF(AG144="","",SADZBA_POISTNE(B144,C144,D144,S144,P144,OBJEMOVA_ZLAVA+OBCHODNA_ZLAVA,3))</f>
        <v/>
      </c>
      <c r="AK144" s="33"/>
      <c r="AL144" s="54" t="str">
        <f t="shared" ref="AL144" si="607">IF(OR(L144="",AK144="",D144=""),"",L144*VLOOKUP(AK144,S_DP_URAZ_BALIK,2,FALSE)*VLOOKUP(D144,S_URAZ_VOZIDLO,2,FALSE))</f>
        <v/>
      </c>
      <c r="AM144" s="33"/>
      <c r="AN144" s="54" t="str">
        <f t="shared" ref="AN144" si="608">IF(AM144="","",(VLOOKUP(AM144,S_DP_BATOZINA,3,FALSE)))</f>
        <v/>
      </c>
      <c r="AO144" s="33"/>
      <c r="AP144" s="54" t="str">
        <f t="shared" ref="AP144" si="609">IF(AO144="","",VLOOKUP(AO144,S_DP_SKLO,2,FALSE))</f>
        <v/>
      </c>
      <c r="AQ144" s="56"/>
      <c r="AR144" s="95">
        <f t="shared" ref="AR144" si="610">SUM(AJ144)+SUM(AL144)+SUM(AN144)+SUM(AP144)+SUM(AQ144)</f>
        <v>0</v>
      </c>
      <c r="AS144" s="49" t="str">
        <f>SADZBA_POISTNE_KH(B144,C144,D144,S144,0)&amp;PU1_KH(R144,P144,Q144,AG144,U144,AF144,0)&amp;DP_KH(D144,L144,AK144,AM144,AO144,AQ144,0)</f>
        <v/>
      </c>
    </row>
    <row r="145" spans="1:45" s="30" customFormat="1" ht="35.1" hidden="1" customHeight="1" x14ac:dyDescent="0.25">
      <c r="A145" s="31">
        <f t="shared" si="605"/>
        <v>132</v>
      </c>
      <c r="B145" s="32"/>
      <c r="C145" s="32"/>
      <c r="D145" s="32"/>
      <c r="E145" s="33"/>
      <c r="F145" s="33"/>
      <c r="G145" s="34"/>
      <c r="H145" s="33"/>
      <c r="I145" s="33"/>
      <c r="J145" s="33"/>
      <c r="K145" s="33"/>
      <c r="L145" s="32"/>
      <c r="M145" s="33"/>
      <c r="N145" s="33"/>
      <c r="O145" s="33"/>
      <c r="P145" s="50"/>
      <c r="Q145" s="72"/>
      <c r="R145" s="65" t="str">
        <f t="shared" si="593"/>
        <v/>
      </c>
      <c r="S145" s="32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4"/>
      <c r="AG145" s="54" t="str" cm="1">
        <f t="array" ref="AG145">IF(AND(ISNUMBER(R145),ISNUMBER(P145)),SADZBA_POISTNE(B145,C145,D145,S145,P145,OBJEMOVA_ZLAVA+OBCHODNA_ZLAVA,2),"")</f>
        <v/>
      </c>
      <c r="AH145" s="54" t="str">
        <f t="shared" ref="AH145" si="611">IF(AG145="","",ROUND(AG145*(1-OBJEMOVA_ZLAVA),0))</f>
        <v/>
      </c>
      <c r="AI145" s="86" t="str">
        <f t="shared" si="595"/>
        <v/>
      </c>
      <c r="AJ145" s="95" t="str" cm="1">
        <f t="array" ref="AJ145">IF(AG145="","",SADZBA_POISTNE(B145,C145,D145,S145,P145,OBJEMOVA_ZLAVA+OBCHODNA_ZLAVA,3))</f>
        <v/>
      </c>
      <c r="AK145" s="33"/>
      <c r="AL145" s="54" t="str">
        <f t="shared" ref="AL145" si="612">IF(OR(L145="",AK145="",D145=""),"",L145*VLOOKUP(AK145,S_DP_URAZ_BALIK,2,FALSE)*VLOOKUP(D145,S_URAZ_VOZIDLO,2,FALSE))</f>
        <v/>
      </c>
      <c r="AM145" s="33"/>
      <c r="AN145" s="54" t="str">
        <f t="shared" ref="AN145" si="613">IF(AM145="","",(VLOOKUP(AM145,S_DP_BATOZINA,3,FALSE)))</f>
        <v/>
      </c>
      <c r="AO145" s="33"/>
      <c r="AP145" s="54" t="str">
        <f t="shared" ref="AP145" si="614">IF(AO145="","",VLOOKUP(AO145,S_DP_SKLO,2,FALSE))</f>
        <v/>
      </c>
      <c r="AQ145" s="56"/>
      <c r="AR145" s="95">
        <f t="shared" ref="AR145" si="615">SUM(AJ145)+SUM(AL145)+SUM(AN145)+SUM(AP145)+SUM(AQ145)</f>
        <v>0</v>
      </c>
      <c r="AS145" s="49" t="str">
        <f>SADZBA_POISTNE_KH(B145,C145,D145,S145,0)&amp;PU1_KH(R145,P145,Q145,AG145,U145,AF145,0)&amp;DP_KH(D145,L145,AK145,AM145,AO145,AQ145,0)</f>
        <v/>
      </c>
    </row>
    <row r="146" spans="1:45" s="30" customFormat="1" ht="35.1" hidden="1" customHeight="1" x14ac:dyDescent="0.25">
      <c r="A146" s="31">
        <f t="shared" si="605"/>
        <v>133</v>
      </c>
      <c r="B146" s="32"/>
      <c r="C146" s="32"/>
      <c r="D146" s="32"/>
      <c r="E146" s="33"/>
      <c r="F146" s="33"/>
      <c r="G146" s="34"/>
      <c r="H146" s="33"/>
      <c r="I146" s="33"/>
      <c r="J146" s="33"/>
      <c r="K146" s="33"/>
      <c r="L146" s="32"/>
      <c r="M146" s="33"/>
      <c r="N146" s="33"/>
      <c r="O146" s="33"/>
      <c r="P146" s="50"/>
      <c r="Q146" s="72"/>
      <c r="R146" s="65" t="str">
        <f t="shared" si="593"/>
        <v/>
      </c>
      <c r="S146" s="32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4"/>
      <c r="AG146" s="54" t="str" cm="1">
        <f t="array" ref="AG146">IF(AND(ISNUMBER(R146),ISNUMBER(P146)),SADZBA_POISTNE(B146,C146,D146,S146,P146,OBJEMOVA_ZLAVA+OBCHODNA_ZLAVA,2),"")</f>
        <v/>
      </c>
      <c r="AH146" s="54" t="str">
        <f t="shared" ref="AH146" si="616">IF(AG146="","",ROUND(AG146*(1-OBJEMOVA_ZLAVA),0))</f>
        <v/>
      </c>
      <c r="AI146" s="86" t="str">
        <f t="shared" si="595"/>
        <v/>
      </c>
      <c r="AJ146" s="95" t="str" cm="1">
        <f t="array" ref="AJ146">IF(AG146="","",SADZBA_POISTNE(B146,C146,D146,S146,P146,OBJEMOVA_ZLAVA+OBCHODNA_ZLAVA,3))</f>
        <v/>
      </c>
      <c r="AK146" s="33"/>
      <c r="AL146" s="54" t="str">
        <f t="shared" ref="AL146" si="617">IF(OR(L146="",AK146="",D146=""),"",L146*VLOOKUP(AK146,S_DP_URAZ_BALIK,2,FALSE)*VLOOKUP(D146,S_URAZ_VOZIDLO,2,FALSE))</f>
        <v/>
      </c>
      <c r="AM146" s="33"/>
      <c r="AN146" s="54" t="str">
        <f t="shared" ref="AN146" si="618">IF(AM146="","",(VLOOKUP(AM146,S_DP_BATOZINA,3,FALSE)))</f>
        <v/>
      </c>
      <c r="AO146" s="33"/>
      <c r="AP146" s="54" t="str">
        <f t="shared" ref="AP146" si="619">IF(AO146="","",VLOOKUP(AO146,S_DP_SKLO,2,FALSE))</f>
        <v/>
      </c>
      <c r="AQ146" s="56"/>
      <c r="AR146" s="95">
        <f t="shared" ref="AR146" si="620">SUM(AJ146)+SUM(AL146)+SUM(AN146)+SUM(AP146)+SUM(AQ146)</f>
        <v>0</v>
      </c>
      <c r="AS146" s="49" t="str">
        <f>SADZBA_POISTNE_KH(B146,C146,D146,S146,0)&amp;PU1_KH(R146,P146,Q146,AG146,U146,AF146,0)&amp;DP_KH(D146,L146,AK146,AM146,AO146,AQ146,0)</f>
        <v/>
      </c>
    </row>
    <row r="147" spans="1:45" s="30" customFormat="1" ht="35.1" hidden="1" customHeight="1" x14ac:dyDescent="0.25">
      <c r="A147" s="31">
        <f t="shared" si="605"/>
        <v>134</v>
      </c>
      <c r="B147" s="32"/>
      <c r="C147" s="32"/>
      <c r="D147" s="32"/>
      <c r="E147" s="33"/>
      <c r="F147" s="33"/>
      <c r="G147" s="34"/>
      <c r="H147" s="33"/>
      <c r="I147" s="33"/>
      <c r="J147" s="33"/>
      <c r="K147" s="33"/>
      <c r="L147" s="32"/>
      <c r="M147" s="33"/>
      <c r="N147" s="33"/>
      <c r="O147" s="33"/>
      <c r="P147" s="50"/>
      <c r="Q147" s="72"/>
      <c r="R147" s="65" t="str">
        <f t="shared" si="593"/>
        <v/>
      </c>
      <c r="S147" s="32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4"/>
      <c r="AG147" s="54" t="str" cm="1">
        <f t="array" ref="AG147">IF(AND(ISNUMBER(R147),ISNUMBER(P147)),SADZBA_POISTNE(B147,C147,D147,S147,P147,OBJEMOVA_ZLAVA+OBCHODNA_ZLAVA,2),"")</f>
        <v/>
      </c>
      <c r="AH147" s="54" t="str">
        <f t="shared" ref="AH147" si="621">IF(AG147="","",ROUND(AG147*(1-OBJEMOVA_ZLAVA),0))</f>
        <v/>
      </c>
      <c r="AI147" s="86" t="str">
        <f t="shared" si="595"/>
        <v/>
      </c>
      <c r="AJ147" s="95" t="str" cm="1">
        <f t="array" ref="AJ147">IF(AG147="","",SADZBA_POISTNE(B147,C147,D147,S147,P147,OBJEMOVA_ZLAVA+OBCHODNA_ZLAVA,3))</f>
        <v/>
      </c>
      <c r="AK147" s="33"/>
      <c r="AL147" s="54" t="str">
        <f t="shared" ref="AL147" si="622">IF(OR(L147="",AK147="",D147=""),"",L147*VLOOKUP(AK147,S_DP_URAZ_BALIK,2,FALSE)*VLOOKUP(D147,S_URAZ_VOZIDLO,2,FALSE))</f>
        <v/>
      </c>
      <c r="AM147" s="33"/>
      <c r="AN147" s="54" t="str">
        <f t="shared" ref="AN147" si="623">IF(AM147="","",(VLOOKUP(AM147,S_DP_BATOZINA,3,FALSE)))</f>
        <v/>
      </c>
      <c r="AO147" s="33"/>
      <c r="AP147" s="54" t="str">
        <f t="shared" ref="AP147" si="624">IF(AO147="","",VLOOKUP(AO147,S_DP_SKLO,2,FALSE))</f>
        <v/>
      </c>
      <c r="AQ147" s="56"/>
      <c r="AR147" s="95">
        <f t="shared" ref="AR147" si="625">SUM(AJ147)+SUM(AL147)+SUM(AN147)+SUM(AP147)+SUM(AQ147)</f>
        <v>0</v>
      </c>
      <c r="AS147" s="49" t="str">
        <f>SADZBA_POISTNE_KH(B147,C147,D147,S147,0)&amp;PU1_KH(R147,P147,Q147,AG147,U147,AF147,0)&amp;DP_KH(D147,L147,AK147,AM147,AO147,AQ147,0)</f>
        <v/>
      </c>
    </row>
    <row r="148" spans="1:45" s="30" customFormat="1" ht="35.1" hidden="1" customHeight="1" x14ac:dyDescent="0.25">
      <c r="A148" s="31">
        <f t="shared" si="605"/>
        <v>135</v>
      </c>
      <c r="B148" s="32"/>
      <c r="C148" s="32"/>
      <c r="D148" s="32"/>
      <c r="E148" s="33"/>
      <c r="F148" s="33"/>
      <c r="G148" s="34"/>
      <c r="H148" s="33"/>
      <c r="I148" s="33"/>
      <c r="J148" s="33"/>
      <c r="K148" s="33"/>
      <c r="L148" s="32"/>
      <c r="M148" s="33"/>
      <c r="N148" s="33"/>
      <c r="O148" s="33"/>
      <c r="P148" s="50"/>
      <c r="Q148" s="72"/>
      <c r="R148" s="65" t="str">
        <f t="shared" si="593"/>
        <v/>
      </c>
      <c r="S148" s="32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4"/>
      <c r="AG148" s="54" t="str" cm="1">
        <f t="array" ref="AG148">IF(AND(ISNUMBER(R148),ISNUMBER(P148)),SADZBA_POISTNE(B148,C148,D148,S148,P148,OBJEMOVA_ZLAVA+OBCHODNA_ZLAVA,2),"")</f>
        <v/>
      </c>
      <c r="AH148" s="54" t="str">
        <f t="shared" ref="AH148" si="626">IF(AG148="","",ROUND(AG148*(1-OBJEMOVA_ZLAVA),0))</f>
        <v/>
      </c>
      <c r="AI148" s="86" t="str">
        <f t="shared" si="595"/>
        <v/>
      </c>
      <c r="AJ148" s="95" t="str" cm="1">
        <f t="array" ref="AJ148">IF(AG148="","",SADZBA_POISTNE(B148,C148,D148,S148,P148,OBJEMOVA_ZLAVA+OBCHODNA_ZLAVA,3))</f>
        <v/>
      </c>
      <c r="AK148" s="33"/>
      <c r="AL148" s="54" t="str">
        <f t="shared" ref="AL148" si="627">IF(OR(L148="",AK148="",D148=""),"",L148*VLOOKUP(AK148,S_DP_URAZ_BALIK,2,FALSE)*VLOOKUP(D148,S_URAZ_VOZIDLO,2,FALSE))</f>
        <v/>
      </c>
      <c r="AM148" s="33"/>
      <c r="AN148" s="54" t="str">
        <f t="shared" ref="AN148" si="628">IF(AM148="","",(VLOOKUP(AM148,S_DP_BATOZINA,3,FALSE)))</f>
        <v/>
      </c>
      <c r="AO148" s="33"/>
      <c r="AP148" s="54" t="str">
        <f t="shared" ref="AP148" si="629">IF(AO148="","",VLOOKUP(AO148,S_DP_SKLO,2,FALSE))</f>
        <v/>
      </c>
      <c r="AQ148" s="56"/>
      <c r="AR148" s="95">
        <f t="shared" ref="AR148" si="630">SUM(AJ148)+SUM(AL148)+SUM(AN148)+SUM(AP148)+SUM(AQ148)</f>
        <v>0</v>
      </c>
      <c r="AS148" s="49" t="str">
        <f>SADZBA_POISTNE_KH(B148,C148,D148,S148,0)&amp;PU1_KH(R148,P148,Q148,AG148,U148,AF148,0)&amp;DP_KH(D148,L148,AK148,AM148,AO148,AQ148,0)</f>
        <v/>
      </c>
    </row>
    <row r="149" spans="1:45" s="30" customFormat="1" ht="35.1" hidden="1" customHeight="1" x14ac:dyDescent="0.25">
      <c r="A149" s="31">
        <f t="shared" si="605"/>
        <v>136</v>
      </c>
      <c r="B149" s="32"/>
      <c r="C149" s="32"/>
      <c r="D149" s="32"/>
      <c r="E149" s="33"/>
      <c r="F149" s="33"/>
      <c r="G149" s="34"/>
      <c r="H149" s="33"/>
      <c r="I149" s="33"/>
      <c r="J149" s="33"/>
      <c r="K149" s="33"/>
      <c r="L149" s="32"/>
      <c r="M149" s="33"/>
      <c r="N149" s="33"/>
      <c r="O149" s="33"/>
      <c r="P149" s="50"/>
      <c r="Q149" s="72"/>
      <c r="R149" s="65" t="str">
        <f t="shared" si="593"/>
        <v/>
      </c>
      <c r="S149" s="32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4"/>
      <c r="AG149" s="54" t="str" cm="1">
        <f t="array" ref="AG149">IF(AND(ISNUMBER(R149),ISNUMBER(P149)),SADZBA_POISTNE(B149,C149,D149,S149,P149,OBJEMOVA_ZLAVA+OBCHODNA_ZLAVA,2),"")</f>
        <v/>
      </c>
      <c r="AH149" s="54" t="str">
        <f t="shared" ref="AH149" si="631">IF(AG149="","",ROUND(AG149*(1-OBJEMOVA_ZLAVA),0))</f>
        <v/>
      </c>
      <c r="AI149" s="86" t="str">
        <f t="shared" si="595"/>
        <v/>
      </c>
      <c r="AJ149" s="95" t="str" cm="1">
        <f t="array" ref="AJ149">IF(AG149="","",SADZBA_POISTNE(B149,C149,D149,S149,P149,OBJEMOVA_ZLAVA+OBCHODNA_ZLAVA,3))</f>
        <v/>
      </c>
      <c r="AK149" s="33"/>
      <c r="AL149" s="54" t="str">
        <f t="shared" ref="AL149" si="632">IF(OR(L149="",AK149="",D149=""),"",L149*VLOOKUP(AK149,S_DP_URAZ_BALIK,2,FALSE)*VLOOKUP(D149,S_URAZ_VOZIDLO,2,FALSE))</f>
        <v/>
      </c>
      <c r="AM149" s="33"/>
      <c r="AN149" s="54" t="str">
        <f t="shared" ref="AN149" si="633">IF(AM149="","",(VLOOKUP(AM149,S_DP_BATOZINA,3,FALSE)))</f>
        <v/>
      </c>
      <c r="AO149" s="33"/>
      <c r="AP149" s="54" t="str">
        <f t="shared" ref="AP149" si="634">IF(AO149="","",VLOOKUP(AO149,S_DP_SKLO,2,FALSE))</f>
        <v/>
      </c>
      <c r="AQ149" s="56"/>
      <c r="AR149" s="95">
        <f t="shared" ref="AR149" si="635">SUM(AJ149)+SUM(AL149)+SUM(AN149)+SUM(AP149)+SUM(AQ149)</f>
        <v>0</v>
      </c>
      <c r="AS149" s="49" t="str">
        <f>SADZBA_POISTNE_KH(B149,C149,D149,S149,0)&amp;PU1_KH(R149,P149,Q149,AG149,U149,AF149,0)&amp;DP_KH(D149,L149,AK149,AM149,AO149,AQ149,0)</f>
        <v/>
      </c>
    </row>
    <row r="150" spans="1:45" s="30" customFormat="1" ht="35.1" hidden="1" customHeight="1" x14ac:dyDescent="0.25">
      <c r="A150" s="31">
        <f t="shared" si="605"/>
        <v>137</v>
      </c>
      <c r="B150" s="32"/>
      <c r="C150" s="32"/>
      <c r="D150" s="32"/>
      <c r="E150" s="33"/>
      <c r="F150" s="33"/>
      <c r="G150" s="34"/>
      <c r="H150" s="33"/>
      <c r="I150" s="33"/>
      <c r="J150" s="33"/>
      <c r="K150" s="33"/>
      <c r="L150" s="32"/>
      <c r="M150" s="33"/>
      <c r="N150" s="33"/>
      <c r="O150" s="33"/>
      <c r="P150" s="50"/>
      <c r="Q150" s="72"/>
      <c r="R150" s="65" t="str">
        <f t="shared" si="593"/>
        <v/>
      </c>
      <c r="S150" s="32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4"/>
      <c r="AG150" s="54" t="str" cm="1">
        <f t="array" ref="AG150">IF(AND(ISNUMBER(R150),ISNUMBER(P150)),SADZBA_POISTNE(B150,C150,D150,S150,P150,OBJEMOVA_ZLAVA+OBCHODNA_ZLAVA,2),"")</f>
        <v/>
      </c>
      <c r="AH150" s="54" t="str">
        <f t="shared" ref="AH150" si="636">IF(AG150="","",ROUND(AG150*(1-OBJEMOVA_ZLAVA),0))</f>
        <v/>
      </c>
      <c r="AI150" s="86" t="str">
        <f t="shared" si="595"/>
        <v/>
      </c>
      <c r="AJ150" s="95" t="str" cm="1">
        <f t="array" ref="AJ150">IF(AG150="","",SADZBA_POISTNE(B150,C150,D150,S150,P150,OBJEMOVA_ZLAVA+OBCHODNA_ZLAVA,3))</f>
        <v/>
      </c>
      <c r="AK150" s="33"/>
      <c r="AL150" s="54" t="str">
        <f t="shared" ref="AL150" si="637">IF(OR(L150="",AK150="",D150=""),"",L150*VLOOKUP(AK150,S_DP_URAZ_BALIK,2,FALSE)*VLOOKUP(D150,S_URAZ_VOZIDLO,2,FALSE))</f>
        <v/>
      </c>
      <c r="AM150" s="33"/>
      <c r="AN150" s="54" t="str">
        <f t="shared" ref="AN150" si="638">IF(AM150="","",(VLOOKUP(AM150,S_DP_BATOZINA,3,FALSE)))</f>
        <v/>
      </c>
      <c r="AO150" s="33"/>
      <c r="AP150" s="54" t="str">
        <f t="shared" ref="AP150" si="639">IF(AO150="","",VLOOKUP(AO150,S_DP_SKLO,2,FALSE))</f>
        <v/>
      </c>
      <c r="AQ150" s="56"/>
      <c r="AR150" s="95">
        <f t="shared" ref="AR150" si="640">SUM(AJ150)+SUM(AL150)+SUM(AN150)+SUM(AP150)+SUM(AQ150)</f>
        <v>0</v>
      </c>
      <c r="AS150" s="49" t="str">
        <f>SADZBA_POISTNE_KH(B150,C150,D150,S150,0)&amp;PU1_KH(R150,P150,Q150,AG150,U150,AF150,0)&amp;DP_KH(D150,L150,AK150,AM150,AO150,AQ150,0)</f>
        <v/>
      </c>
    </row>
    <row r="151" spans="1:45" s="30" customFormat="1" ht="35.1" hidden="1" customHeight="1" x14ac:dyDescent="0.25">
      <c r="A151" s="31">
        <f t="shared" si="605"/>
        <v>138</v>
      </c>
      <c r="B151" s="32"/>
      <c r="C151" s="32"/>
      <c r="D151" s="32"/>
      <c r="E151" s="33"/>
      <c r="F151" s="33"/>
      <c r="G151" s="34"/>
      <c r="H151" s="33"/>
      <c r="I151" s="33"/>
      <c r="J151" s="33"/>
      <c r="K151" s="33"/>
      <c r="L151" s="32"/>
      <c r="M151" s="33"/>
      <c r="N151" s="33"/>
      <c r="O151" s="33"/>
      <c r="P151" s="50"/>
      <c r="Q151" s="72"/>
      <c r="R151" s="65" t="str">
        <f t="shared" si="593"/>
        <v/>
      </c>
      <c r="S151" s="32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4"/>
      <c r="AG151" s="54" t="str" cm="1">
        <f t="array" ref="AG151">IF(AND(ISNUMBER(R151),ISNUMBER(P151)),SADZBA_POISTNE(B151,C151,D151,S151,P151,OBJEMOVA_ZLAVA+OBCHODNA_ZLAVA,2),"")</f>
        <v/>
      </c>
      <c r="AH151" s="54" t="str">
        <f t="shared" ref="AH151" si="641">IF(AG151="","",ROUND(AG151*(1-OBJEMOVA_ZLAVA),0))</f>
        <v/>
      </c>
      <c r="AI151" s="86" t="str">
        <f t="shared" si="595"/>
        <v/>
      </c>
      <c r="AJ151" s="95" t="str" cm="1">
        <f t="array" ref="AJ151">IF(AG151="","",SADZBA_POISTNE(B151,C151,D151,S151,P151,OBJEMOVA_ZLAVA+OBCHODNA_ZLAVA,3))</f>
        <v/>
      </c>
      <c r="AK151" s="33"/>
      <c r="AL151" s="54" t="str">
        <f t="shared" ref="AL151" si="642">IF(OR(L151="",AK151="",D151=""),"",L151*VLOOKUP(AK151,S_DP_URAZ_BALIK,2,FALSE)*VLOOKUP(D151,S_URAZ_VOZIDLO,2,FALSE))</f>
        <v/>
      </c>
      <c r="AM151" s="33"/>
      <c r="AN151" s="54" t="str">
        <f t="shared" ref="AN151" si="643">IF(AM151="","",(VLOOKUP(AM151,S_DP_BATOZINA,3,FALSE)))</f>
        <v/>
      </c>
      <c r="AO151" s="33"/>
      <c r="AP151" s="54" t="str">
        <f t="shared" ref="AP151" si="644">IF(AO151="","",VLOOKUP(AO151,S_DP_SKLO,2,FALSE))</f>
        <v/>
      </c>
      <c r="AQ151" s="56"/>
      <c r="AR151" s="95">
        <f t="shared" ref="AR151" si="645">SUM(AJ151)+SUM(AL151)+SUM(AN151)+SUM(AP151)+SUM(AQ151)</f>
        <v>0</v>
      </c>
      <c r="AS151" s="49" t="str">
        <f>SADZBA_POISTNE_KH(B151,C151,D151,S151,0)&amp;PU1_KH(R151,P151,Q151,AG151,U151,AF151,0)&amp;DP_KH(D151,L151,AK151,AM151,AO151,AQ151,0)</f>
        <v/>
      </c>
    </row>
    <row r="152" spans="1:45" s="30" customFormat="1" ht="35.1" hidden="1" customHeight="1" x14ac:dyDescent="0.25">
      <c r="A152" s="31">
        <f t="shared" si="605"/>
        <v>139</v>
      </c>
      <c r="B152" s="32"/>
      <c r="C152" s="32"/>
      <c r="D152" s="32"/>
      <c r="E152" s="33"/>
      <c r="F152" s="33"/>
      <c r="G152" s="34"/>
      <c r="H152" s="33"/>
      <c r="I152" s="33"/>
      <c r="J152" s="33"/>
      <c r="K152" s="33"/>
      <c r="L152" s="32"/>
      <c r="M152" s="33"/>
      <c r="N152" s="33"/>
      <c r="O152" s="33"/>
      <c r="P152" s="50"/>
      <c r="Q152" s="72"/>
      <c r="R152" s="65" t="str">
        <f t="shared" si="593"/>
        <v/>
      </c>
      <c r="S152" s="32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4"/>
      <c r="AG152" s="54" t="str" cm="1">
        <f t="array" ref="AG152">IF(AND(ISNUMBER(R152),ISNUMBER(P152)),SADZBA_POISTNE(B152,C152,D152,S152,P152,OBJEMOVA_ZLAVA+OBCHODNA_ZLAVA,2),"")</f>
        <v/>
      </c>
      <c r="AH152" s="54" t="str">
        <f t="shared" ref="AH152" si="646">IF(AG152="","",ROUND(AG152*(1-OBJEMOVA_ZLAVA),0))</f>
        <v/>
      </c>
      <c r="AI152" s="86" t="str">
        <f t="shared" si="595"/>
        <v/>
      </c>
      <c r="AJ152" s="95" t="str" cm="1">
        <f t="array" ref="AJ152">IF(AG152="","",SADZBA_POISTNE(B152,C152,D152,S152,P152,OBJEMOVA_ZLAVA+OBCHODNA_ZLAVA,3))</f>
        <v/>
      </c>
      <c r="AK152" s="33"/>
      <c r="AL152" s="54" t="str">
        <f t="shared" ref="AL152" si="647">IF(OR(L152="",AK152="",D152=""),"",L152*VLOOKUP(AK152,S_DP_URAZ_BALIK,2,FALSE)*VLOOKUP(D152,S_URAZ_VOZIDLO,2,FALSE))</f>
        <v/>
      </c>
      <c r="AM152" s="33"/>
      <c r="AN152" s="54" t="str">
        <f t="shared" ref="AN152" si="648">IF(AM152="","",(VLOOKUP(AM152,S_DP_BATOZINA,3,FALSE)))</f>
        <v/>
      </c>
      <c r="AO152" s="33"/>
      <c r="AP152" s="54" t="str">
        <f t="shared" ref="AP152" si="649">IF(AO152="","",VLOOKUP(AO152,S_DP_SKLO,2,FALSE))</f>
        <v/>
      </c>
      <c r="AQ152" s="56"/>
      <c r="AR152" s="95">
        <f t="shared" ref="AR152" si="650">SUM(AJ152)+SUM(AL152)+SUM(AN152)+SUM(AP152)+SUM(AQ152)</f>
        <v>0</v>
      </c>
      <c r="AS152" s="49" t="str">
        <f>SADZBA_POISTNE_KH(B152,C152,D152,S152,0)&amp;PU1_KH(R152,P152,Q152,AG152,U152,AF152,0)&amp;DP_KH(D152,L152,AK152,AM152,AO152,AQ152,0)</f>
        <v/>
      </c>
    </row>
    <row r="153" spans="1:45" s="30" customFormat="1" ht="35.1" hidden="1" customHeight="1" x14ac:dyDescent="0.25">
      <c r="A153" s="31">
        <f t="shared" si="605"/>
        <v>140</v>
      </c>
      <c r="B153" s="32"/>
      <c r="C153" s="32"/>
      <c r="D153" s="32"/>
      <c r="E153" s="33"/>
      <c r="F153" s="33"/>
      <c r="G153" s="34"/>
      <c r="H153" s="33"/>
      <c r="I153" s="33"/>
      <c r="J153" s="33"/>
      <c r="K153" s="33"/>
      <c r="L153" s="32"/>
      <c r="M153" s="33"/>
      <c r="N153" s="33"/>
      <c r="O153" s="33"/>
      <c r="P153" s="50"/>
      <c r="Q153" s="72"/>
      <c r="R153" s="65" t="str">
        <f t="shared" si="593"/>
        <v/>
      </c>
      <c r="S153" s="32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4"/>
      <c r="AG153" s="54" t="str" cm="1">
        <f t="array" ref="AG153">IF(AND(ISNUMBER(R153),ISNUMBER(P153)),SADZBA_POISTNE(B153,C153,D153,S153,P153,OBJEMOVA_ZLAVA+OBCHODNA_ZLAVA,2),"")</f>
        <v/>
      </c>
      <c r="AH153" s="54" t="str">
        <f t="shared" ref="AH153" si="651">IF(AG153="","",ROUND(AG153*(1-OBJEMOVA_ZLAVA),0))</f>
        <v/>
      </c>
      <c r="AI153" s="86" t="str">
        <f t="shared" si="595"/>
        <v/>
      </c>
      <c r="AJ153" s="95" t="str" cm="1">
        <f t="array" ref="AJ153">IF(AG153="","",SADZBA_POISTNE(B153,C153,D153,S153,P153,OBJEMOVA_ZLAVA+OBCHODNA_ZLAVA,3))</f>
        <v/>
      </c>
      <c r="AK153" s="33"/>
      <c r="AL153" s="54" t="str">
        <f t="shared" ref="AL153" si="652">IF(OR(L153="",AK153="",D153=""),"",L153*VLOOKUP(AK153,S_DP_URAZ_BALIK,2,FALSE)*VLOOKUP(D153,S_URAZ_VOZIDLO,2,FALSE))</f>
        <v/>
      </c>
      <c r="AM153" s="33"/>
      <c r="AN153" s="54" t="str">
        <f t="shared" ref="AN153" si="653">IF(AM153="","",(VLOOKUP(AM153,S_DP_BATOZINA,3,FALSE)))</f>
        <v/>
      </c>
      <c r="AO153" s="33"/>
      <c r="AP153" s="54" t="str">
        <f t="shared" ref="AP153" si="654">IF(AO153="","",VLOOKUP(AO153,S_DP_SKLO,2,FALSE))</f>
        <v/>
      </c>
      <c r="AQ153" s="56"/>
      <c r="AR153" s="95">
        <f t="shared" ref="AR153" si="655">SUM(AJ153)+SUM(AL153)+SUM(AN153)+SUM(AP153)+SUM(AQ153)</f>
        <v>0</v>
      </c>
      <c r="AS153" s="49" t="str">
        <f>SADZBA_POISTNE_KH(B153,C153,D153,S153,0)&amp;PU1_KH(R153,P153,Q153,AG153,U153,AF153,0)&amp;DP_KH(D153,L153,AK153,AM153,AO153,AQ153,0)</f>
        <v/>
      </c>
    </row>
    <row r="154" spans="1:45" s="30" customFormat="1" ht="35.1" hidden="1" customHeight="1" x14ac:dyDescent="0.25">
      <c r="A154" s="31">
        <f t="shared" si="605"/>
        <v>141</v>
      </c>
      <c r="B154" s="32"/>
      <c r="C154" s="32"/>
      <c r="D154" s="32"/>
      <c r="E154" s="33"/>
      <c r="F154" s="33"/>
      <c r="G154" s="34"/>
      <c r="H154" s="33"/>
      <c r="I154" s="33"/>
      <c r="J154" s="33"/>
      <c r="K154" s="33"/>
      <c r="L154" s="32"/>
      <c r="M154" s="33"/>
      <c r="N154" s="33"/>
      <c r="O154" s="33"/>
      <c r="P154" s="50"/>
      <c r="Q154" s="72"/>
      <c r="R154" s="65" t="str">
        <f t="shared" si="593"/>
        <v/>
      </c>
      <c r="S154" s="32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4"/>
      <c r="AG154" s="54" t="str" cm="1">
        <f t="array" ref="AG154">IF(AND(ISNUMBER(R154),ISNUMBER(P154)),SADZBA_POISTNE(B154,C154,D154,S154,P154,OBJEMOVA_ZLAVA+OBCHODNA_ZLAVA,2),"")</f>
        <v/>
      </c>
      <c r="AH154" s="54" t="str">
        <f t="shared" ref="AH154" si="656">IF(AG154="","",ROUND(AG154*(1-OBJEMOVA_ZLAVA),0))</f>
        <v/>
      </c>
      <c r="AI154" s="86" t="str">
        <f t="shared" si="595"/>
        <v/>
      </c>
      <c r="AJ154" s="95" t="str" cm="1">
        <f t="array" ref="AJ154">IF(AG154="","",SADZBA_POISTNE(B154,C154,D154,S154,P154,OBJEMOVA_ZLAVA+OBCHODNA_ZLAVA,3))</f>
        <v/>
      </c>
      <c r="AK154" s="33"/>
      <c r="AL154" s="54" t="str">
        <f t="shared" ref="AL154" si="657">IF(OR(L154="",AK154="",D154=""),"",L154*VLOOKUP(AK154,S_DP_URAZ_BALIK,2,FALSE)*VLOOKUP(D154,S_URAZ_VOZIDLO,2,FALSE))</f>
        <v/>
      </c>
      <c r="AM154" s="33"/>
      <c r="AN154" s="54" t="str">
        <f t="shared" ref="AN154" si="658">IF(AM154="","",(VLOOKUP(AM154,S_DP_BATOZINA,3,FALSE)))</f>
        <v/>
      </c>
      <c r="AO154" s="33"/>
      <c r="AP154" s="54" t="str">
        <f t="shared" ref="AP154" si="659">IF(AO154="","",VLOOKUP(AO154,S_DP_SKLO,2,FALSE))</f>
        <v/>
      </c>
      <c r="AQ154" s="56"/>
      <c r="AR154" s="95">
        <f t="shared" ref="AR154" si="660">SUM(AJ154)+SUM(AL154)+SUM(AN154)+SUM(AP154)+SUM(AQ154)</f>
        <v>0</v>
      </c>
      <c r="AS154" s="49" t="str">
        <f>SADZBA_POISTNE_KH(B154,C154,D154,S154,0)&amp;PU1_KH(R154,P154,Q154,AG154,U154,AF154,0)&amp;DP_KH(D154,L154,AK154,AM154,AO154,AQ154,0)</f>
        <v/>
      </c>
    </row>
    <row r="155" spans="1:45" s="30" customFormat="1" ht="35.1" hidden="1" customHeight="1" x14ac:dyDescent="0.25">
      <c r="A155" s="31">
        <f t="shared" si="605"/>
        <v>142</v>
      </c>
      <c r="B155" s="32"/>
      <c r="C155" s="32"/>
      <c r="D155" s="32"/>
      <c r="E155" s="33"/>
      <c r="F155" s="33"/>
      <c r="G155" s="34"/>
      <c r="H155" s="33"/>
      <c r="I155" s="33"/>
      <c r="J155" s="33"/>
      <c r="K155" s="33"/>
      <c r="L155" s="32"/>
      <c r="M155" s="33"/>
      <c r="N155" s="33"/>
      <c r="O155" s="33"/>
      <c r="P155" s="50"/>
      <c r="Q155" s="72"/>
      <c r="R155" s="65" t="str">
        <f t="shared" si="593"/>
        <v/>
      </c>
      <c r="S155" s="32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4"/>
      <c r="AG155" s="54" t="str" cm="1">
        <f t="array" ref="AG155">IF(AND(ISNUMBER(R155),ISNUMBER(P155)),SADZBA_POISTNE(B155,C155,D155,S155,P155,OBJEMOVA_ZLAVA+OBCHODNA_ZLAVA,2),"")</f>
        <v/>
      </c>
      <c r="AH155" s="54" t="str">
        <f t="shared" ref="AH155" si="661">IF(AG155="","",ROUND(AG155*(1-OBJEMOVA_ZLAVA),0))</f>
        <v/>
      </c>
      <c r="AI155" s="86" t="str">
        <f t="shared" si="595"/>
        <v/>
      </c>
      <c r="AJ155" s="95" t="str" cm="1">
        <f t="array" ref="AJ155">IF(AG155="","",SADZBA_POISTNE(B155,C155,D155,S155,P155,OBJEMOVA_ZLAVA+OBCHODNA_ZLAVA,3))</f>
        <v/>
      </c>
      <c r="AK155" s="33"/>
      <c r="AL155" s="54" t="str">
        <f t="shared" ref="AL155" si="662">IF(OR(L155="",AK155="",D155=""),"",L155*VLOOKUP(AK155,S_DP_URAZ_BALIK,2,FALSE)*VLOOKUP(D155,S_URAZ_VOZIDLO,2,FALSE))</f>
        <v/>
      </c>
      <c r="AM155" s="33"/>
      <c r="AN155" s="54" t="str">
        <f t="shared" ref="AN155" si="663">IF(AM155="","",(VLOOKUP(AM155,S_DP_BATOZINA,3,FALSE)))</f>
        <v/>
      </c>
      <c r="AO155" s="33"/>
      <c r="AP155" s="54" t="str">
        <f t="shared" ref="AP155" si="664">IF(AO155="","",VLOOKUP(AO155,S_DP_SKLO,2,FALSE))</f>
        <v/>
      </c>
      <c r="AQ155" s="56"/>
      <c r="AR155" s="95">
        <f t="shared" ref="AR155" si="665">SUM(AJ155)+SUM(AL155)+SUM(AN155)+SUM(AP155)+SUM(AQ155)</f>
        <v>0</v>
      </c>
      <c r="AS155" s="49" t="str">
        <f>SADZBA_POISTNE_KH(B155,C155,D155,S155,0)&amp;PU1_KH(R155,P155,Q155,AG155,U155,AF155,0)&amp;DP_KH(D155,L155,AK155,AM155,AO155,AQ155,0)</f>
        <v/>
      </c>
    </row>
    <row r="156" spans="1:45" s="30" customFormat="1" ht="35.1" hidden="1" customHeight="1" x14ac:dyDescent="0.25">
      <c r="A156" s="31">
        <f t="shared" si="605"/>
        <v>143</v>
      </c>
      <c r="B156" s="32"/>
      <c r="C156" s="32"/>
      <c r="D156" s="32"/>
      <c r="E156" s="33"/>
      <c r="F156" s="33"/>
      <c r="G156" s="34"/>
      <c r="H156" s="33"/>
      <c r="I156" s="33"/>
      <c r="J156" s="33"/>
      <c r="K156" s="33"/>
      <c r="L156" s="32"/>
      <c r="M156" s="33"/>
      <c r="N156" s="33"/>
      <c r="O156" s="33"/>
      <c r="P156" s="50"/>
      <c r="Q156" s="72"/>
      <c r="R156" s="65" t="str">
        <f t="shared" si="593"/>
        <v/>
      </c>
      <c r="S156" s="32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4"/>
      <c r="AG156" s="54" t="str" cm="1">
        <f t="array" ref="AG156">IF(AND(ISNUMBER(R156),ISNUMBER(P156)),SADZBA_POISTNE(B156,C156,D156,S156,P156,OBJEMOVA_ZLAVA+OBCHODNA_ZLAVA,2),"")</f>
        <v/>
      </c>
      <c r="AH156" s="54" t="str">
        <f t="shared" ref="AH156" si="666">IF(AG156="","",ROUND(AG156*(1-OBJEMOVA_ZLAVA),0))</f>
        <v/>
      </c>
      <c r="AI156" s="86" t="str">
        <f t="shared" si="595"/>
        <v/>
      </c>
      <c r="AJ156" s="95" t="str" cm="1">
        <f t="array" ref="AJ156">IF(AG156="","",SADZBA_POISTNE(B156,C156,D156,S156,P156,OBJEMOVA_ZLAVA+OBCHODNA_ZLAVA,3))</f>
        <v/>
      </c>
      <c r="AK156" s="33"/>
      <c r="AL156" s="54" t="str">
        <f t="shared" ref="AL156" si="667">IF(OR(L156="",AK156="",D156=""),"",L156*VLOOKUP(AK156,S_DP_URAZ_BALIK,2,FALSE)*VLOOKUP(D156,S_URAZ_VOZIDLO,2,FALSE))</f>
        <v/>
      </c>
      <c r="AM156" s="33"/>
      <c r="AN156" s="54" t="str">
        <f t="shared" ref="AN156" si="668">IF(AM156="","",(VLOOKUP(AM156,S_DP_BATOZINA,3,FALSE)))</f>
        <v/>
      </c>
      <c r="AO156" s="33"/>
      <c r="AP156" s="54" t="str">
        <f t="shared" ref="AP156" si="669">IF(AO156="","",VLOOKUP(AO156,S_DP_SKLO,2,FALSE))</f>
        <v/>
      </c>
      <c r="AQ156" s="56"/>
      <c r="AR156" s="95">
        <f t="shared" ref="AR156" si="670">SUM(AJ156)+SUM(AL156)+SUM(AN156)+SUM(AP156)+SUM(AQ156)</f>
        <v>0</v>
      </c>
      <c r="AS156" s="49" t="str">
        <f>SADZBA_POISTNE_KH(B156,C156,D156,S156,0)&amp;PU1_KH(R156,P156,Q156,AG156,U156,AF156,0)&amp;DP_KH(D156,L156,AK156,AM156,AO156,AQ156,0)</f>
        <v/>
      </c>
    </row>
    <row r="157" spans="1:45" s="30" customFormat="1" ht="35.1" hidden="1" customHeight="1" x14ac:dyDescent="0.25">
      <c r="A157" s="31">
        <f t="shared" si="605"/>
        <v>144</v>
      </c>
      <c r="B157" s="32"/>
      <c r="C157" s="32"/>
      <c r="D157" s="32"/>
      <c r="E157" s="33"/>
      <c r="F157" s="33"/>
      <c r="G157" s="34"/>
      <c r="H157" s="33"/>
      <c r="I157" s="33"/>
      <c r="J157" s="33"/>
      <c r="K157" s="33"/>
      <c r="L157" s="32"/>
      <c r="M157" s="33"/>
      <c r="N157" s="33"/>
      <c r="O157" s="33"/>
      <c r="P157" s="50"/>
      <c r="Q157" s="72"/>
      <c r="R157" s="65" t="str">
        <f t="shared" si="593"/>
        <v/>
      </c>
      <c r="S157" s="32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4"/>
      <c r="AG157" s="54" t="str" cm="1">
        <f t="array" ref="AG157">IF(AND(ISNUMBER(R157),ISNUMBER(P157)),SADZBA_POISTNE(B157,C157,D157,S157,P157,OBJEMOVA_ZLAVA+OBCHODNA_ZLAVA,2),"")</f>
        <v/>
      </c>
      <c r="AH157" s="54" t="str">
        <f t="shared" ref="AH157" si="671">IF(AG157="","",ROUND(AG157*(1-OBJEMOVA_ZLAVA),0))</f>
        <v/>
      </c>
      <c r="AI157" s="86" t="str">
        <f t="shared" si="595"/>
        <v/>
      </c>
      <c r="AJ157" s="95" t="str" cm="1">
        <f t="array" ref="AJ157">IF(AG157="","",SADZBA_POISTNE(B157,C157,D157,S157,P157,OBJEMOVA_ZLAVA+OBCHODNA_ZLAVA,3))</f>
        <v/>
      </c>
      <c r="AK157" s="33"/>
      <c r="AL157" s="54" t="str">
        <f t="shared" ref="AL157" si="672">IF(OR(L157="",AK157="",D157=""),"",L157*VLOOKUP(AK157,S_DP_URAZ_BALIK,2,FALSE)*VLOOKUP(D157,S_URAZ_VOZIDLO,2,FALSE))</f>
        <v/>
      </c>
      <c r="AM157" s="33"/>
      <c r="AN157" s="54" t="str">
        <f t="shared" ref="AN157" si="673">IF(AM157="","",(VLOOKUP(AM157,S_DP_BATOZINA,3,FALSE)))</f>
        <v/>
      </c>
      <c r="AO157" s="33"/>
      <c r="AP157" s="54" t="str">
        <f t="shared" ref="AP157" si="674">IF(AO157="","",VLOOKUP(AO157,S_DP_SKLO,2,FALSE))</f>
        <v/>
      </c>
      <c r="AQ157" s="56"/>
      <c r="AR157" s="95">
        <f t="shared" ref="AR157" si="675">SUM(AJ157)+SUM(AL157)+SUM(AN157)+SUM(AP157)+SUM(AQ157)</f>
        <v>0</v>
      </c>
      <c r="AS157" s="49" t="str">
        <f>SADZBA_POISTNE_KH(B157,C157,D157,S157,0)&amp;PU1_KH(R157,P157,Q157,AG157,U157,AF157,0)&amp;DP_KH(D157,L157,AK157,AM157,AO157,AQ157,0)</f>
        <v/>
      </c>
    </row>
    <row r="158" spans="1:45" s="30" customFormat="1" ht="35.1" hidden="1" customHeight="1" x14ac:dyDescent="0.25">
      <c r="A158" s="31">
        <f t="shared" si="605"/>
        <v>145</v>
      </c>
      <c r="B158" s="32"/>
      <c r="C158" s="32"/>
      <c r="D158" s="32"/>
      <c r="E158" s="33"/>
      <c r="F158" s="33"/>
      <c r="G158" s="34"/>
      <c r="H158" s="33"/>
      <c r="I158" s="33"/>
      <c r="J158" s="33"/>
      <c r="K158" s="33"/>
      <c r="L158" s="32"/>
      <c r="M158" s="33"/>
      <c r="N158" s="33"/>
      <c r="O158" s="33"/>
      <c r="P158" s="50"/>
      <c r="Q158" s="72"/>
      <c r="R158" s="65" t="str">
        <f t="shared" si="593"/>
        <v/>
      </c>
      <c r="S158" s="32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4"/>
      <c r="AG158" s="54" t="str" cm="1">
        <f t="array" ref="AG158">IF(AND(ISNUMBER(R158),ISNUMBER(P158)),SADZBA_POISTNE(B158,C158,D158,S158,P158,OBJEMOVA_ZLAVA+OBCHODNA_ZLAVA,2),"")</f>
        <v/>
      </c>
      <c r="AH158" s="54" t="str">
        <f t="shared" ref="AH158" si="676">IF(AG158="","",ROUND(AG158*(1-OBJEMOVA_ZLAVA),0))</f>
        <v/>
      </c>
      <c r="AI158" s="86" t="str">
        <f t="shared" si="595"/>
        <v/>
      </c>
      <c r="AJ158" s="95" t="str" cm="1">
        <f t="array" ref="AJ158">IF(AG158="","",SADZBA_POISTNE(B158,C158,D158,S158,P158,OBJEMOVA_ZLAVA+OBCHODNA_ZLAVA,3))</f>
        <v/>
      </c>
      <c r="AK158" s="33"/>
      <c r="AL158" s="54" t="str">
        <f t="shared" ref="AL158" si="677">IF(OR(L158="",AK158="",D158=""),"",L158*VLOOKUP(AK158,S_DP_URAZ_BALIK,2,FALSE)*VLOOKUP(D158,S_URAZ_VOZIDLO,2,FALSE))</f>
        <v/>
      </c>
      <c r="AM158" s="33"/>
      <c r="AN158" s="54" t="str">
        <f t="shared" ref="AN158" si="678">IF(AM158="","",(VLOOKUP(AM158,S_DP_BATOZINA,3,FALSE)))</f>
        <v/>
      </c>
      <c r="AO158" s="33"/>
      <c r="AP158" s="54" t="str">
        <f t="shared" ref="AP158" si="679">IF(AO158="","",VLOOKUP(AO158,S_DP_SKLO,2,FALSE))</f>
        <v/>
      </c>
      <c r="AQ158" s="56"/>
      <c r="AR158" s="95">
        <f t="shared" ref="AR158" si="680">SUM(AJ158)+SUM(AL158)+SUM(AN158)+SUM(AP158)+SUM(AQ158)</f>
        <v>0</v>
      </c>
      <c r="AS158" s="49" t="str">
        <f>SADZBA_POISTNE_KH(B158,C158,D158,S158,0)&amp;PU1_KH(R158,P158,Q158,AG158,U158,AF158,0)&amp;DP_KH(D158,L158,AK158,AM158,AO158,AQ158,0)</f>
        <v/>
      </c>
    </row>
    <row r="159" spans="1:45" s="30" customFormat="1" ht="35.1" hidden="1" customHeight="1" x14ac:dyDescent="0.25">
      <c r="A159" s="31">
        <f t="shared" si="605"/>
        <v>146</v>
      </c>
      <c r="B159" s="32"/>
      <c r="C159" s="32"/>
      <c r="D159" s="32"/>
      <c r="E159" s="33"/>
      <c r="F159" s="33"/>
      <c r="G159" s="34"/>
      <c r="H159" s="33"/>
      <c r="I159" s="33"/>
      <c r="J159" s="33"/>
      <c r="K159" s="33"/>
      <c r="L159" s="32"/>
      <c r="M159" s="33"/>
      <c r="N159" s="33"/>
      <c r="O159" s="33"/>
      <c r="P159" s="50"/>
      <c r="Q159" s="72"/>
      <c r="R159" s="65" t="str">
        <f t="shared" si="593"/>
        <v/>
      </c>
      <c r="S159" s="32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4"/>
      <c r="AG159" s="54" t="str" cm="1">
        <f t="array" ref="AG159">IF(AND(ISNUMBER(R159),ISNUMBER(P159)),SADZBA_POISTNE(B159,C159,D159,S159,P159,OBJEMOVA_ZLAVA+OBCHODNA_ZLAVA,2),"")</f>
        <v/>
      </c>
      <c r="AH159" s="54" t="str">
        <f t="shared" ref="AH159" si="681">IF(AG159="","",ROUND(AG159*(1-OBJEMOVA_ZLAVA),0))</f>
        <v/>
      </c>
      <c r="AI159" s="86" t="str">
        <f t="shared" si="595"/>
        <v/>
      </c>
      <c r="AJ159" s="95" t="str" cm="1">
        <f t="array" ref="AJ159">IF(AG159="","",SADZBA_POISTNE(B159,C159,D159,S159,P159,OBJEMOVA_ZLAVA+OBCHODNA_ZLAVA,3))</f>
        <v/>
      </c>
      <c r="AK159" s="33"/>
      <c r="AL159" s="54" t="str">
        <f t="shared" ref="AL159" si="682">IF(OR(L159="",AK159="",D159=""),"",L159*VLOOKUP(AK159,S_DP_URAZ_BALIK,2,FALSE)*VLOOKUP(D159,S_URAZ_VOZIDLO,2,FALSE))</f>
        <v/>
      </c>
      <c r="AM159" s="33"/>
      <c r="AN159" s="54" t="str">
        <f t="shared" ref="AN159" si="683">IF(AM159="","",(VLOOKUP(AM159,S_DP_BATOZINA,3,FALSE)))</f>
        <v/>
      </c>
      <c r="AO159" s="33"/>
      <c r="AP159" s="54" t="str">
        <f t="shared" ref="AP159" si="684">IF(AO159="","",VLOOKUP(AO159,S_DP_SKLO,2,FALSE))</f>
        <v/>
      </c>
      <c r="AQ159" s="56"/>
      <c r="AR159" s="95">
        <f t="shared" ref="AR159" si="685">SUM(AJ159)+SUM(AL159)+SUM(AN159)+SUM(AP159)+SUM(AQ159)</f>
        <v>0</v>
      </c>
      <c r="AS159" s="49" t="str">
        <f>SADZBA_POISTNE_KH(B159,C159,D159,S159,0)&amp;PU1_KH(R159,P159,Q159,AG159,U159,AF159,0)&amp;DP_KH(D159,L159,AK159,AM159,AO159,AQ159,0)</f>
        <v/>
      </c>
    </row>
    <row r="160" spans="1:45" s="30" customFormat="1" ht="35.1" hidden="1" customHeight="1" x14ac:dyDescent="0.25">
      <c r="A160" s="31">
        <f t="shared" si="605"/>
        <v>147</v>
      </c>
      <c r="B160" s="32"/>
      <c r="C160" s="32"/>
      <c r="D160" s="32"/>
      <c r="E160" s="33"/>
      <c r="F160" s="33"/>
      <c r="G160" s="34"/>
      <c r="H160" s="33"/>
      <c r="I160" s="33"/>
      <c r="J160" s="33"/>
      <c r="K160" s="33"/>
      <c r="L160" s="32"/>
      <c r="M160" s="33"/>
      <c r="N160" s="33"/>
      <c r="O160" s="33"/>
      <c r="P160" s="50"/>
      <c r="Q160" s="72"/>
      <c r="R160" s="65" t="str">
        <f t="shared" si="593"/>
        <v/>
      </c>
      <c r="S160" s="32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4"/>
      <c r="AG160" s="54" t="str" cm="1">
        <f t="array" ref="AG160">IF(AND(ISNUMBER(R160),ISNUMBER(P160)),SADZBA_POISTNE(B160,C160,D160,S160,P160,OBJEMOVA_ZLAVA+OBCHODNA_ZLAVA,2),"")</f>
        <v/>
      </c>
      <c r="AH160" s="54" t="str">
        <f t="shared" ref="AH160" si="686">IF(AG160="","",ROUND(AG160*(1-OBJEMOVA_ZLAVA),0))</f>
        <v/>
      </c>
      <c r="AI160" s="86" t="str">
        <f t="shared" si="595"/>
        <v/>
      </c>
      <c r="AJ160" s="95" t="str" cm="1">
        <f t="array" ref="AJ160">IF(AG160="","",SADZBA_POISTNE(B160,C160,D160,S160,P160,OBJEMOVA_ZLAVA+OBCHODNA_ZLAVA,3))</f>
        <v/>
      </c>
      <c r="AK160" s="33"/>
      <c r="AL160" s="54" t="str">
        <f t="shared" ref="AL160" si="687">IF(OR(L160="",AK160="",D160=""),"",L160*VLOOKUP(AK160,S_DP_URAZ_BALIK,2,FALSE)*VLOOKUP(D160,S_URAZ_VOZIDLO,2,FALSE))</f>
        <v/>
      </c>
      <c r="AM160" s="33"/>
      <c r="AN160" s="54" t="str">
        <f t="shared" ref="AN160" si="688">IF(AM160="","",(VLOOKUP(AM160,S_DP_BATOZINA,3,FALSE)))</f>
        <v/>
      </c>
      <c r="AO160" s="33"/>
      <c r="AP160" s="54" t="str">
        <f t="shared" ref="AP160" si="689">IF(AO160="","",VLOOKUP(AO160,S_DP_SKLO,2,FALSE))</f>
        <v/>
      </c>
      <c r="AQ160" s="56"/>
      <c r="AR160" s="95">
        <f t="shared" ref="AR160" si="690">SUM(AJ160)+SUM(AL160)+SUM(AN160)+SUM(AP160)+SUM(AQ160)</f>
        <v>0</v>
      </c>
      <c r="AS160" s="49" t="str">
        <f>SADZBA_POISTNE_KH(B160,C160,D160,S160,0)&amp;PU1_KH(R160,P160,Q160,AG160,U160,AF160,0)&amp;DP_KH(D160,L160,AK160,AM160,AO160,AQ160,0)</f>
        <v/>
      </c>
    </row>
    <row r="161" spans="1:45" s="30" customFormat="1" ht="35.1" hidden="1" customHeight="1" x14ac:dyDescent="0.25">
      <c r="A161" s="31">
        <f t="shared" si="605"/>
        <v>148</v>
      </c>
      <c r="B161" s="32"/>
      <c r="C161" s="32"/>
      <c r="D161" s="32"/>
      <c r="E161" s="33"/>
      <c r="F161" s="33"/>
      <c r="G161" s="34"/>
      <c r="H161" s="33"/>
      <c r="I161" s="33"/>
      <c r="J161" s="33"/>
      <c r="K161" s="33"/>
      <c r="L161" s="32"/>
      <c r="M161" s="33"/>
      <c r="N161" s="33"/>
      <c r="O161" s="33"/>
      <c r="P161" s="50"/>
      <c r="Q161" s="72"/>
      <c r="R161" s="65" t="str">
        <f t="shared" si="593"/>
        <v/>
      </c>
      <c r="S161" s="32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4"/>
      <c r="AG161" s="54" t="str" cm="1">
        <f t="array" ref="AG161">IF(AND(ISNUMBER(R161),ISNUMBER(P161)),SADZBA_POISTNE(B161,C161,D161,S161,P161,OBJEMOVA_ZLAVA+OBCHODNA_ZLAVA,2),"")</f>
        <v/>
      </c>
      <c r="AH161" s="54" t="str">
        <f t="shared" ref="AH161" si="691">IF(AG161="","",ROUND(AG161*(1-OBJEMOVA_ZLAVA),0))</f>
        <v/>
      </c>
      <c r="AI161" s="86" t="str">
        <f t="shared" si="595"/>
        <v/>
      </c>
      <c r="AJ161" s="95" t="str" cm="1">
        <f t="array" ref="AJ161">IF(AG161="","",SADZBA_POISTNE(B161,C161,D161,S161,P161,OBJEMOVA_ZLAVA+OBCHODNA_ZLAVA,3))</f>
        <v/>
      </c>
      <c r="AK161" s="33"/>
      <c r="AL161" s="54" t="str">
        <f t="shared" ref="AL161" si="692">IF(OR(L161="",AK161="",D161=""),"",L161*VLOOKUP(AK161,S_DP_URAZ_BALIK,2,FALSE)*VLOOKUP(D161,S_URAZ_VOZIDLO,2,FALSE))</f>
        <v/>
      </c>
      <c r="AM161" s="33"/>
      <c r="AN161" s="54" t="str">
        <f t="shared" ref="AN161" si="693">IF(AM161="","",(VLOOKUP(AM161,S_DP_BATOZINA,3,FALSE)))</f>
        <v/>
      </c>
      <c r="AO161" s="33"/>
      <c r="AP161" s="54" t="str">
        <f t="shared" ref="AP161" si="694">IF(AO161="","",VLOOKUP(AO161,S_DP_SKLO,2,FALSE))</f>
        <v/>
      </c>
      <c r="AQ161" s="56"/>
      <c r="AR161" s="95">
        <f t="shared" ref="AR161" si="695">SUM(AJ161)+SUM(AL161)+SUM(AN161)+SUM(AP161)+SUM(AQ161)</f>
        <v>0</v>
      </c>
      <c r="AS161" s="49" t="str">
        <f>SADZBA_POISTNE_KH(B161,C161,D161,S161,0)&amp;PU1_KH(R161,P161,Q161,AG161,U161,AF161,0)&amp;DP_KH(D161,L161,AK161,AM161,AO161,AQ161,0)</f>
        <v/>
      </c>
    </row>
    <row r="162" spans="1:45" s="30" customFormat="1" ht="35.1" hidden="1" customHeight="1" x14ac:dyDescent="0.25">
      <c r="A162" s="31">
        <f t="shared" si="605"/>
        <v>149</v>
      </c>
      <c r="B162" s="32"/>
      <c r="C162" s="32"/>
      <c r="D162" s="32"/>
      <c r="E162" s="33"/>
      <c r="F162" s="33"/>
      <c r="G162" s="34"/>
      <c r="H162" s="33"/>
      <c r="I162" s="33"/>
      <c r="J162" s="33"/>
      <c r="K162" s="33"/>
      <c r="L162" s="32"/>
      <c r="M162" s="33"/>
      <c r="N162" s="33"/>
      <c r="O162" s="33"/>
      <c r="P162" s="50"/>
      <c r="Q162" s="72"/>
      <c r="R162" s="65" t="str">
        <f t="shared" si="593"/>
        <v/>
      </c>
      <c r="S162" s="32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4"/>
      <c r="AG162" s="54" t="str" cm="1">
        <f t="array" ref="AG162">IF(AND(ISNUMBER(R162),ISNUMBER(P162)),SADZBA_POISTNE(B162,C162,D162,S162,P162,OBJEMOVA_ZLAVA+OBCHODNA_ZLAVA,2),"")</f>
        <v/>
      </c>
      <c r="AH162" s="54" t="str">
        <f t="shared" ref="AH162" si="696">IF(AG162="","",ROUND(AG162*(1-OBJEMOVA_ZLAVA),0))</f>
        <v/>
      </c>
      <c r="AI162" s="86" t="str">
        <f t="shared" si="595"/>
        <v/>
      </c>
      <c r="AJ162" s="95" t="str" cm="1">
        <f t="array" ref="AJ162">IF(AG162="","",SADZBA_POISTNE(B162,C162,D162,S162,P162,OBJEMOVA_ZLAVA+OBCHODNA_ZLAVA,3))</f>
        <v/>
      </c>
      <c r="AK162" s="33"/>
      <c r="AL162" s="54" t="str">
        <f t="shared" ref="AL162" si="697">IF(OR(L162="",AK162="",D162=""),"",L162*VLOOKUP(AK162,S_DP_URAZ_BALIK,2,FALSE)*VLOOKUP(D162,S_URAZ_VOZIDLO,2,FALSE))</f>
        <v/>
      </c>
      <c r="AM162" s="33"/>
      <c r="AN162" s="54" t="str">
        <f t="shared" ref="AN162" si="698">IF(AM162="","",(VLOOKUP(AM162,S_DP_BATOZINA,3,FALSE)))</f>
        <v/>
      </c>
      <c r="AO162" s="33"/>
      <c r="AP162" s="54" t="str">
        <f t="shared" ref="AP162" si="699">IF(AO162="","",VLOOKUP(AO162,S_DP_SKLO,2,FALSE))</f>
        <v/>
      </c>
      <c r="AQ162" s="56"/>
      <c r="AR162" s="95">
        <f t="shared" ref="AR162" si="700">SUM(AJ162)+SUM(AL162)+SUM(AN162)+SUM(AP162)+SUM(AQ162)</f>
        <v>0</v>
      </c>
      <c r="AS162" s="49" t="str">
        <f>SADZBA_POISTNE_KH(B162,C162,D162,S162,0)&amp;PU1_KH(R162,P162,Q162,AG162,U162,AF162,0)&amp;DP_KH(D162,L162,AK162,AM162,AO162,AQ162,0)</f>
        <v/>
      </c>
    </row>
    <row r="163" spans="1:45" s="30" customFormat="1" ht="35.1" hidden="1" customHeight="1" x14ac:dyDescent="0.25">
      <c r="A163" s="31">
        <f t="shared" si="605"/>
        <v>150</v>
      </c>
      <c r="B163" s="32"/>
      <c r="C163" s="32"/>
      <c r="D163" s="32"/>
      <c r="E163" s="33"/>
      <c r="F163" s="33"/>
      <c r="G163" s="34"/>
      <c r="H163" s="33"/>
      <c r="I163" s="33"/>
      <c r="J163" s="33"/>
      <c r="K163" s="33"/>
      <c r="L163" s="32"/>
      <c r="M163" s="33"/>
      <c r="N163" s="33"/>
      <c r="O163" s="33"/>
      <c r="P163" s="50"/>
      <c r="Q163" s="72"/>
      <c r="R163" s="65" t="str">
        <f t="shared" si="593"/>
        <v/>
      </c>
      <c r="S163" s="32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4"/>
      <c r="AG163" s="54" t="str" cm="1">
        <f t="array" ref="AG163">IF(AND(ISNUMBER(R163),ISNUMBER(P163)),SADZBA_POISTNE(B163,C163,D163,S163,P163,OBJEMOVA_ZLAVA+OBCHODNA_ZLAVA,2),"")</f>
        <v/>
      </c>
      <c r="AH163" s="54" t="str">
        <f t="shared" ref="AH163" si="701">IF(AG163="","",ROUND(AG163*(1-OBJEMOVA_ZLAVA),0))</f>
        <v/>
      </c>
      <c r="AI163" s="86" t="str">
        <f t="shared" si="595"/>
        <v/>
      </c>
      <c r="AJ163" s="95" t="str" cm="1">
        <f t="array" ref="AJ163">IF(AG163="","",SADZBA_POISTNE(B163,C163,D163,S163,P163,OBJEMOVA_ZLAVA+OBCHODNA_ZLAVA,3))</f>
        <v/>
      </c>
      <c r="AK163" s="33"/>
      <c r="AL163" s="54" t="str">
        <f t="shared" ref="AL163" si="702">IF(OR(L163="",AK163="",D163=""),"",L163*VLOOKUP(AK163,S_DP_URAZ_BALIK,2,FALSE)*VLOOKUP(D163,S_URAZ_VOZIDLO,2,FALSE))</f>
        <v/>
      </c>
      <c r="AM163" s="33"/>
      <c r="AN163" s="54" t="str">
        <f t="shared" ref="AN163" si="703">IF(AM163="","",(VLOOKUP(AM163,S_DP_BATOZINA,3,FALSE)))</f>
        <v/>
      </c>
      <c r="AO163" s="33"/>
      <c r="AP163" s="54" t="str">
        <f t="shared" ref="AP163" si="704">IF(AO163="","",VLOOKUP(AO163,S_DP_SKLO,2,FALSE))</f>
        <v/>
      </c>
      <c r="AQ163" s="56"/>
      <c r="AR163" s="95">
        <f t="shared" ref="AR163" si="705">SUM(AJ163)+SUM(AL163)+SUM(AN163)+SUM(AP163)+SUM(AQ163)</f>
        <v>0</v>
      </c>
      <c r="AS163" s="49" t="str">
        <f>SADZBA_POISTNE_KH(B163,C163,D163,S163,0)&amp;PU1_KH(R163,P163,Q163,AG163,U163,AF163,0)&amp;DP_KH(D163,L163,AK163,AM163,AO163,AQ163,0)</f>
        <v/>
      </c>
    </row>
    <row r="164" spans="1:45" s="30" customFormat="1" ht="35.1" hidden="1" customHeight="1" x14ac:dyDescent="0.25">
      <c r="A164" s="31">
        <f t="shared" si="605"/>
        <v>151</v>
      </c>
      <c r="B164" s="32"/>
      <c r="C164" s="32"/>
      <c r="D164" s="32"/>
      <c r="E164" s="33"/>
      <c r="F164" s="33"/>
      <c r="G164" s="34"/>
      <c r="H164" s="33"/>
      <c r="I164" s="33"/>
      <c r="J164" s="33"/>
      <c r="K164" s="33"/>
      <c r="L164" s="32"/>
      <c r="M164" s="33"/>
      <c r="N164" s="33"/>
      <c r="O164" s="33"/>
      <c r="P164" s="50"/>
      <c r="Q164" s="72"/>
      <c r="R164" s="65" t="str">
        <f t="shared" si="593"/>
        <v/>
      </c>
      <c r="S164" s="32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4"/>
      <c r="AG164" s="54" t="str" cm="1">
        <f t="array" ref="AG164">IF(AND(ISNUMBER(R164),ISNUMBER(P164)),SADZBA_POISTNE(B164,C164,D164,S164,P164,OBJEMOVA_ZLAVA+OBCHODNA_ZLAVA,2),"")</f>
        <v/>
      </c>
      <c r="AH164" s="54" t="str">
        <f t="shared" ref="AH164" si="706">IF(AG164="","",ROUND(AG164*(1-OBJEMOVA_ZLAVA),0))</f>
        <v/>
      </c>
      <c r="AI164" s="86" t="str">
        <f t="shared" si="595"/>
        <v/>
      </c>
      <c r="AJ164" s="95" t="str" cm="1">
        <f t="array" ref="AJ164">IF(AG164="","",SADZBA_POISTNE(B164,C164,D164,S164,P164,OBJEMOVA_ZLAVA+OBCHODNA_ZLAVA,3))</f>
        <v/>
      </c>
      <c r="AK164" s="33"/>
      <c r="AL164" s="54" t="str">
        <f t="shared" ref="AL164" si="707">IF(OR(L164="",AK164="",D164=""),"",L164*VLOOKUP(AK164,S_DP_URAZ_BALIK,2,FALSE)*VLOOKUP(D164,S_URAZ_VOZIDLO,2,FALSE))</f>
        <v/>
      </c>
      <c r="AM164" s="33"/>
      <c r="AN164" s="54" t="str">
        <f t="shared" ref="AN164" si="708">IF(AM164="","",(VLOOKUP(AM164,S_DP_BATOZINA,3,FALSE)))</f>
        <v/>
      </c>
      <c r="AO164" s="33"/>
      <c r="AP164" s="54" t="str">
        <f t="shared" ref="AP164" si="709">IF(AO164="","",VLOOKUP(AO164,S_DP_SKLO,2,FALSE))</f>
        <v/>
      </c>
      <c r="AQ164" s="56"/>
      <c r="AR164" s="95">
        <f t="shared" ref="AR164" si="710">SUM(AJ164)+SUM(AL164)+SUM(AN164)+SUM(AP164)+SUM(AQ164)</f>
        <v>0</v>
      </c>
      <c r="AS164" s="49" t="str">
        <f>SADZBA_POISTNE_KH(B164,C164,D164,S164,0)&amp;PU1_KH(R164,P164,Q164,AG164,U164,AF164,0)&amp;DP_KH(D164,L164,AK164,AM164,AO164,AQ164,0)</f>
        <v/>
      </c>
    </row>
    <row r="165" spans="1:45" s="30" customFormat="1" ht="35.1" hidden="1" customHeight="1" x14ac:dyDescent="0.25">
      <c r="A165" s="31">
        <f t="shared" si="605"/>
        <v>152</v>
      </c>
      <c r="B165" s="32"/>
      <c r="C165" s="32"/>
      <c r="D165" s="32"/>
      <c r="E165" s="33"/>
      <c r="F165" s="33"/>
      <c r="G165" s="34"/>
      <c r="H165" s="33"/>
      <c r="I165" s="33"/>
      <c r="J165" s="33"/>
      <c r="K165" s="33"/>
      <c r="L165" s="32"/>
      <c r="M165" s="33"/>
      <c r="N165" s="33"/>
      <c r="O165" s="33"/>
      <c r="P165" s="50"/>
      <c r="Q165" s="72"/>
      <c r="R165" s="65" t="str">
        <f t="shared" si="593"/>
        <v/>
      </c>
      <c r="S165" s="32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4"/>
      <c r="AG165" s="54" t="str" cm="1">
        <f t="array" ref="AG165">IF(AND(ISNUMBER(R165),ISNUMBER(P165)),SADZBA_POISTNE(B165,C165,D165,S165,P165,OBJEMOVA_ZLAVA+OBCHODNA_ZLAVA,2),"")</f>
        <v/>
      </c>
      <c r="AH165" s="54" t="str">
        <f t="shared" ref="AH165" si="711">IF(AG165="","",ROUND(AG165*(1-OBJEMOVA_ZLAVA),0))</f>
        <v/>
      </c>
      <c r="AI165" s="86" t="str">
        <f t="shared" si="595"/>
        <v/>
      </c>
      <c r="AJ165" s="95" t="str" cm="1">
        <f t="array" ref="AJ165">IF(AG165="","",SADZBA_POISTNE(B165,C165,D165,S165,P165,OBJEMOVA_ZLAVA+OBCHODNA_ZLAVA,3))</f>
        <v/>
      </c>
      <c r="AK165" s="33"/>
      <c r="AL165" s="54" t="str">
        <f t="shared" ref="AL165" si="712">IF(OR(L165="",AK165="",D165=""),"",L165*VLOOKUP(AK165,S_DP_URAZ_BALIK,2,FALSE)*VLOOKUP(D165,S_URAZ_VOZIDLO,2,FALSE))</f>
        <v/>
      </c>
      <c r="AM165" s="33"/>
      <c r="AN165" s="54" t="str">
        <f t="shared" ref="AN165" si="713">IF(AM165="","",(VLOOKUP(AM165,S_DP_BATOZINA,3,FALSE)))</f>
        <v/>
      </c>
      <c r="AO165" s="33"/>
      <c r="AP165" s="54" t="str">
        <f t="shared" ref="AP165" si="714">IF(AO165="","",VLOOKUP(AO165,S_DP_SKLO,2,FALSE))</f>
        <v/>
      </c>
      <c r="AQ165" s="56"/>
      <c r="AR165" s="95">
        <f t="shared" ref="AR165" si="715">SUM(AJ165)+SUM(AL165)+SUM(AN165)+SUM(AP165)+SUM(AQ165)</f>
        <v>0</v>
      </c>
      <c r="AS165" s="49" t="str">
        <f>SADZBA_POISTNE_KH(B165,C165,D165,S165,0)&amp;PU1_KH(R165,P165,Q165,AG165,U165,AF165,0)&amp;DP_KH(D165,L165,AK165,AM165,AO165,AQ165,0)</f>
        <v/>
      </c>
    </row>
    <row r="166" spans="1:45" s="30" customFormat="1" ht="35.1" hidden="1" customHeight="1" x14ac:dyDescent="0.25">
      <c r="A166" s="31">
        <f t="shared" si="605"/>
        <v>153</v>
      </c>
      <c r="B166" s="32"/>
      <c r="C166" s="32"/>
      <c r="D166" s="32"/>
      <c r="E166" s="33"/>
      <c r="F166" s="33"/>
      <c r="G166" s="34"/>
      <c r="H166" s="33"/>
      <c r="I166" s="33"/>
      <c r="J166" s="33"/>
      <c r="K166" s="33"/>
      <c r="L166" s="32"/>
      <c r="M166" s="33"/>
      <c r="N166" s="33"/>
      <c r="O166" s="33"/>
      <c r="P166" s="50"/>
      <c r="Q166" s="72"/>
      <c r="R166" s="65" t="str">
        <f t="shared" si="593"/>
        <v/>
      </c>
      <c r="S166" s="32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4"/>
      <c r="AG166" s="54" t="str" cm="1">
        <f t="array" ref="AG166">IF(AND(ISNUMBER(R166),ISNUMBER(P166)),SADZBA_POISTNE(B166,C166,D166,S166,P166,OBJEMOVA_ZLAVA+OBCHODNA_ZLAVA,2),"")</f>
        <v/>
      </c>
      <c r="AH166" s="54" t="str">
        <f t="shared" ref="AH166" si="716">IF(AG166="","",ROUND(AG166*(1-OBJEMOVA_ZLAVA),0))</f>
        <v/>
      </c>
      <c r="AI166" s="86" t="str">
        <f t="shared" si="595"/>
        <v/>
      </c>
      <c r="AJ166" s="95" t="str" cm="1">
        <f t="array" ref="AJ166">IF(AG166="","",SADZBA_POISTNE(B166,C166,D166,S166,P166,OBJEMOVA_ZLAVA+OBCHODNA_ZLAVA,3))</f>
        <v/>
      </c>
      <c r="AK166" s="33"/>
      <c r="AL166" s="54" t="str">
        <f t="shared" ref="AL166" si="717">IF(OR(L166="",AK166="",D166=""),"",L166*VLOOKUP(AK166,S_DP_URAZ_BALIK,2,FALSE)*VLOOKUP(D166,S_URAZ_VOZIDLO,2,FALSE))</f>
        <v/>
      </c>
      <c r="AM166" s="33"/>
      <c r="AN166" s="54" t="str">
        <f t="shared" ref="AN166" si="718">IF(AM166="","",(VLOOKUP(AM166,S_DP_BATOZINA,3,FALSE)))</f>
        <v/>
      </c>
      <c r="AO166" s="33"/>
      <c r="AP166" s="54" t="str">
        <f t="shared" ref="AP166" si="719">IF(AO166="","",VLOOKUP(AO166,S_DP_SKLO,2,FALSE))</f>
        <v/>
      </c>
      <c r="AQ166" s="56"/>
      <c r="AR166" s="95">
        <f t="shared" ref="AR166" si="720">SUM(AJ166)+SUM(AL166)+SUM(AN166)+SUM(AP166)+SUM(AQ166)</f>
        <v>0</v>
      </c>
      <c r="AS166" s="49" t="str">
        <f>SADZBA_POISTNE_KH(B166,C166,D166,S166,0)&amp;PU1_KH(R166,P166,Q166,AG166,U166,AF166,0)&amp;DP_KH(D166,L166,AK166,AM166,AO166,AQ166,0)</f>
        <v/>
      </c>
    </row>
    <row r="167" spans="1:45" s="30" customFormat="1" ht="35.1" hidden="1" customHeight="1" x14ac:dyDescent="0.25">
      <c r="A167" s="31">
        <f t="shared" si="605"/>
        <v>154</v>
      </c>
      <c r="B167" s="32"/>
      <c r="C167" s="32"/>
      <c r="D167" s="32"/>
      <c r="E167" s="33"/>
      <c r="F167" s="33"/>
      <c r="G167" s="34"/>
      <c r="H167" s="33"/>
      <c r="I167" s="33"/>
      <c r="J167" s="33"/>
      <c r="K167" s="33"/>
      <c r="L167" s="32"/>
      <c r="M167" s="33"/>
      <c r="N167" s="33"/>
      <c r="O167" s="33"/>
      <c r="P167" s="50"/>
      <c r="Q167" s="72"/>
      <c r="R167" s="65" t="str">
        <f t="shared" si="593"/>
        <v/>
      </c>
      <c r="S167" s="32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4"/>
      <c r="AG167" s="54" t="str" cm="1">
        <f t="array" ref="AG167">IF(AND(ISNUMBER(R167),ISNUMBER(P167)),SADZBA_POISTNE(B167,C167,D167,S167,P167,OBJEMOVA_ZLAVA+OBCHODNA_ZLAVA,2),"")</f>
        <v/>
      </c>
      <c r="AH167" s="54" t="str">
        <f t="shared" ref="AH167" si="721">IF(AG167="","",ROUND(AG167*(1-OBJEMOVA_ZLAVA),0))</f>
        <v/>
      </c>
      <c r="AI167" s="86" t="str">
        <f t="shared" si="595"/>
        <v/>
      </c>
      <c r="AJ167" s="95" t="str" cm="1">
        <f t="array" ref="AJ167">IF(AG167="","",SADZBA_POISTNE(B167,C167,D167,S167,P167,OBJEMOVA_ZLAVA+OBCHODNA_ZLAVA,3))</f>
        <v/>
      </c>
      <c r="AK167" s="33"/>
      <c r="AL167" s="54" t="str">
        <f t="shared" ref="AL167" si="722">IF(OR(L167="",AK167="",D167=""),"",L167*VLOOKUP(AK167,S_DP_URAZ_BALIK,2,FALSE)*VLOOKUP(D167,S_URAZ_VOZIDLO,2,FALSE))</f>
        <v/>
      </c>
      <c r="AM167" s="33"/>
      <c r="AN167" s="54" t="str">
        <f t="shared" ref="AN167" si="723">IF(AM167="","",(VLOOKUP(AM167,S_DP_BATOZINA,3,FALSE)))</f>
        <v/>
      </c>
      <c r="AO167" s="33"/>
      <c r="AP167" s="54" t="str">
        <f t="shared" ref="AP167" si="724">IF(AO167="","",VLOOKUP(AO167,S_DP_SKLO,2,FALSE))</f>
        <v/>
      </c>
      <c r="AQ167" s="56"/>
      <c r="AR167" s="95">
        <f t="shared" ref="AR167" si="725">SUM(AJ167)+SUM(AL167)+SUM(AN167)+SUM(AP167)+SUM(AQ167)</f>
        <v>0</v>
      </c>
      <c r="AS167" s="49" t="str">
        <f>SADZBA_POISTNE_KH(B167,C167,D167,S167,0)&amp;PU1_KH(R167,P167,Q167,AG167,U167,AF167,0)&amp;DP_KH(D167,L167,AK167,AM167,AO167,AQ167,0)</f>
        <v/>
      </c>
    </row>
    <row r="168" spans="1:45" s="30" customFormat="1" ht="35.1" hidden="1" customHeight="1" x14ac:dyDescent="0.25">
      <c r="A168" s="31">
        <f t="shared" si="605"/>
        <v>155</v>
      </c>
      <c r="B168" s="32"/>
      <c r="C168" s="32"/>
      <c r="D168" s="32"/>
      <c r="E168" s="33"/>
      <c r="F168" s="33"/>
      <c r="G168" s="34"/>
      <c r="H168" s="33"/>
      <c r="I168" s="33"/>
      <c r="J168" s="33"/>
      <c r="K168" s="33"/>
      <c r="L168" s="32"/>
      <c r="M168" s="33"/>
      <c r="N168" s="33"/>
      <c r="O168" s="33"/>
      <c r="P168" s="50"/>
      <c r="Q168" s="72"/>
      <c r="R168" s="65" t="str">
        <f t="shared" si="593"/>
        <v/>
      </c>
      <c r="S168" s="32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4"/>
      <c r="AG168" s="54" t="str" cm="1">
        <f t="array" ref="AG168">IF(AND(ISNUMBER(R168),ISNUMBER(P168)),SADZBA_POISTNE(B168,C168,D168,S168,P168,OBJEMOVA_ZLAVA+OBCHODNA_ZLAVA,2),"")</f>
        <v/>
      </c>
      <c r="AH168" s="54" t="str">
        <f t="shared" ref="AH168" si="726">IF(AG168="","",ROUND(AG168*(1-OBJEMOVA_ZLAVA),0))</f>
        <v/>
      </c>
      <c r="AI168" s="86" t="str">
        <f t="shared" si="595"/>
        <v/>
      </c>
      <c r="AJ168" s="95" t="str" cm="1">
        <f t="array" ref="AJ168">IF(AG168="","",SADZBA_POISTNE(B168,C168,D168,S168,P168,OBJEMOVA_ZLAVA+OBCHODNA_ZLAVA,3))</f>
        <v/>
      </c>
      <c r="AK168" s="33"/>
      <c r="AL168" s="54" t="str">
        <f t="shared" ref="AL168" si="727">IF(OR(L168="",AK168="",D168=""),"",L168*VLOOKUP(AK168,S_DP_URAZ_BALIK,2,FALSE)*VLOOKUP(D168,S_URAZ_VOZIDLO,2,FALSE))</f>
        <v/>
      </c>
      <c r="AM168" s="33"/>
      <c r="AN168" s="54" t="str">
        <f t="shared" ref="AN168" si="728">IF(AM168="","",(VLOOKUP(AM168,S_DP_BATOZINA,3,FALSE)))</f>
        <v/>
      </c>
      <c r="AO168" s="33"/>
      <c r="AP168" s="54" t="str">
        <f t="shared" ref="AP168" si="729">IF(AO168="","",VLOOKUP(AO168,S_DP_SKLO,2,FALSE))</f>
        <v/>
      </c>
      <c r="AQ168" s="56"/>
      <c r="AR168" s="95">
        <f t="shared" ref="AR168" si="730">SUM(AJ168)+SUM(AL168)+SUM(AN168)+SUM(AP168)+SUM(AQ168)</f>
        <v>0</v>
      </c>
      <c r="AS168" s="49" t="str">
        <f>SADZBA_POISTNE_KH(B168,C168,D168,S168,0)&amp;PU1_KH(R168,P168,Q168,AG168,U168,AF168,0)&amp;DP_KH(D168,L168,AK168,AM168,AO168,AQ168,0)</f>
        <v/>
      </c>
    </row>
    <row r="169" spans="1:45" s="30" customFormat="1" ht="35.1" hidden="1" customHeight="1" x14ac:dyDescent="0.25">
      <c r="A169" s="31">
        <f t="shared" si="605"/>
        <v>156</v>
      </c>
      <c r="B169" s="32"/>
      <c r="C169" s="32"/>
      <c r="D169" s="32"/>
      <c r="E169" s="33"/>
      <c r="F169" s="33"/>
      <c r="G169" s="34"/>
      <c r="H169" s="33"/>
      <c r="I169" s="33"/>
      <c r="J169" s="33"/>
      <c r="K169" s="33"/>
      <c r="L169" s="32"/>
      <c r="M169" s="33"/>
      <c r="N169" s="33"/>
      <c r="O169" s="33"/>
      <c r="P169" s="50"/>
      <c r="Q169" s="72"/>
      <c r="R169" s="65" t="str">
        <f t="shared" si="593"/>
        <v/>
      </c>
      <c r="S169" s="32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4"/>
      <c r="AG169" s="54" t="str" cm="1">
        <f t="array" ref="AG169">IF(AND(ISNUMBER(R169),ISNUMBER(P169)),SADZBA_POISTNE(B169,C169,D169,S169,P169,OBJEMOVA_ZLAVA+OBCHODNA_ZLAVA,2),"")</f>
        <v/>
      </c>
      <c r="AH169" s="54" t="str">
        <f t="shared" ref="AH169" si="731">IF(AG169="","",ROUND(AG169*(1-OBJEMOVA_ZLAVA),0))</f>
        <v/>
      </c>
      <c r="AI169" s="86" t="str">
        <f t="shared" si="595"/>
        <v/>
      </c>
      <c r="AJ169" s="95" t="str" cm="1">
        <f t="array" ref="AJ169">IF(AG169="","",SADZBA_POISTNE(B169,C169,D169,S169,P169,OBJEMOVA_ZLAVA+OBCHODNA_ZLAVA,3))</f>
        <v/>
      </c>
      <c r="AK169" s="33"/>
      <c r="AL169" s="54" t="str">
        <f t="shared" ref="AL169" si="732">IF(OR(L169="",AK169="",D169=""),"",L169*VLOOKUP(AK169,S_DP_URAZ_BALIK,2,FALSE)*VLOOKUP(D169,S_URAZ_VOZIDLO,2,FALSE))</f>
        <v/>
      </c>
      <c r="AM169" s="33"/>
      <c r="AN169" s="54" t="str">
        <f t="shared" ref="AN169" si="733">IF(AM169="","",(VLOOKUP(AM169,S_DP_BATOZINA,3,FALSE)))</f>
        <v/>
      </c>
      <c r="AO169" s="33"/>
      <c r="AP169" s="54" t="str">
        <f t="shared" ref="AP169" si="734">IF(AO169="","",VLOOKUP(AO169,S_DP_SKLO,2,FALSE))</f>
        <v/>
      </c>
      <c r="AQ169" s="56"/>
      <c r="AR169" s="95">
        <f t="shared" ref="AR169" si="735">SUM(AJ169)+SUM(AL169)+SUM(AN169)+SUM(AP169)+SUM(AQ169)</f>
        <v>0</v>
      </c>
      <c r="AS169" s="49" t="str">
        <f>SADZBA_POISTNE_KH(B169,C169,D169,S169,0)&amp;PU1_KH(R169,P169,Q169,AG169,U169,AF169,0)&amp;DP_KH(D169,L169,AK169,AM169,AO169,AQ169,0)</f>
        <v/>
      </c>
    </row>
    <row r="170" spans="1:45" s="30" customFormat="1" ht="35.1" hidden="1" customHeight="1" x14ac:dyDescent="0.25">
      <c r="A170" s="31">
        <f t="shared" si="605"/>
        <v>157</v>
      </c>
      <c r="B170" s="32"/>
      <c r="C170" s="32"/>
      <c r="D170" s="32"/>
      <c r="E170" s="33"/>
      <c r="F170" s="33"/>
      <c r="G170" s="34"/>
      <c r="H170" s="33"/>
      <c r="I170" s="33"/>
      <c r="J170" s="33"/>
      <c r="K170" s="33"/>
      <c r="L170" s="32"/>
      <c r="M170" s="33"/>
      <c r="N170" s="33"/>
      <c r="O170" s="33"/>
      <c r="P170" s="50"/>
      <c r="Q170" s="72"/>
      <c r="R170" s="65" t="str">
        <f t="shared" si="593"/>
        <v/>
      </c>
      <c r="S170" s="32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4"/>
      <c r="AG170" s="54" t="str" cm="1">
        <f t="array" ref="AG170">IF(AND(ISNUMBER(R170),ISNUMBER(P170)),SADZBA_POISTNE(B170,C170,D170,S170,P170,OBJEMOVA_ZLAVA+OBCHODNA_ZLAVA,2),"")</f>
        <v/>
      </c>
      <c r="AH170" s="54" t="str">
        <f t="shared" ref="AH170" si="736">IF(AG170="","",ROUND(AG170*(1-OBJEMOVA_ZLAVA),0))</f>
        <v/>
      </c>
      <c r="AI170" s="86" t="str">
        <f t="shared" si="595"/>
        <v/>
      </c>
      <c r="AJ170" s="95" t="str" cm="1">
        <f t="array" ref="AJ170">IF(AG170="","",SADZBA_POISTNE(B170,C170,D170,S170,P170,OBJEMOVA_ZLAVA+OBCHODNA_ZLAVA,3))</f>
        <v/>
      </c>
      <c r="AK170" s="33"/>
      <c r="AL170" s="54" t="str">
        <f t="shared" ref="AL170" si="737">IF(OR(L170="",AK170="",D170=""),"",L170*VLOOKUP(AK170,S_DP_URAZ_BALIK,2,FALSE)*VLOOKUP(D170,S_URAZ_VOZIDLO,2,FALSE))</f>
        <v/>
      </c>
      <c r="AM170" s="33"/>
      <c r="AN170" s="54" t="str">
        <f t="shared" ref="AN170" si="738">IF(AM170="","",(VLOOKUP(AM170,S_DP_BATOZINA,3,FALSE)))</f>
        <v/>
      </c>
      <c r="AO170" s="33"/>
      <c r="AP170" s="54" t="str">
        <f t="shared" ref="AP170" si="739">IF(AO170="","",VLOOKUP(AO170,S_DP_SKLO,2,FALSE))</f>
        <v/>
      </c>
      <c r="AQ170" s="56"/>
      <c r="AR170" s="95">
        <f t="shared" ref="AR170" si="740">SUM(AJ170)+SUM(AL170)+SUM(AN170)+SUM(AP170)+SUM(AQ170)</f>
        <v>0</v>
      </c>
      <c r="AS170" s="49" t="str">
        <f>SADZBA_POISTNE_KH(B170,C170,D170,S170,0)&amp;PU1_KH(R170,P170,Q170,AG170,U170,AF170,0)&amp;DP_KH(D170,L170,AK170,AM170,AO170,AQ170,0)</f>
        <v/>
      </c>
    </row>
    <row r="171" spans="1:45" s="30" customFormat="1" ht="35.1" hidden="1" customHeight="1" x14ac:dyDescent="0.25">
      <c r="A171" s="31">
        <f t="shared" si="605"/>
        <v>158</v>
      </c>
      <c r="B171" s="32"/>
      <c r="C171" s="32"/>
      <c r="D171" s="32"/>
      <c r="E171" s="33"/>
      <c r="F171" s="33"/>
      <c r="G171" s="34"/>
      <c r="H171" s="33"/>
      <c r="I171" s="33"/>
      <c r="J171" s="33"/>
      <c r="K171" s="33"/>
      <c r="L171" s="32"/>
      <c r="M171" s="33"/>
      <c r="N171" s="33"/>
      <c r="O171" s="33"/>
      <c r="P171" s="50"/>
      <c r="Q171" s="72"/>
      <c r="R171" s="65" t="str">
        <f t="shared" si="593"/>
        <v/>
      </c>
      <c r="S171" s="32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4"/>
      <c r="AG171" s="54" t="str" cm="1">
        <f t="array" ref="AG171">IF(AND(ISNUMBER(R171),ISNUMBER(P171)),SADZBA_POISTNE(B171,C171,D171,S171,P171,OBJEMOVA_ZLAVA+OBCHODNA_ZLAVA,2),"")</f>
        <v/>
      </c>
      <c r="AH171" s="54" t="str">
        <f t="shared" ref="AH171" si="741">IF(AG171="","",ROUND(AG171*(1-OBJEMOVA_ZLAVA),0))</f>
        <v/>
      </c>
      <c r="AI171" s="86" t="str">
        <f t="shared" si="595"/>
        <v/>
      </c>
      <c r="AJ171" s="95" t="str" cm="1">
        <f t="array" ref="AJ171">IF(AG171="","",SADZBA_POISTNE(B171,C171,D171,S171,P171,OBJEMOVA_ZLAVA+OBCHODNA_ZLAVA,3))</f>
        <v/>
      </c>
      <c r="AK171" s="33"/>
      <c r="AL171" s="54" t="str">
        <f t="shared" ref="AL171" si="742">IF(OR(L171="",AK171="",D171=""),"",L171*VLOOKUP(AK171,S_DP_URAZ_BALIK,2,FALSE)*VLOOKUP(D171,S_URAZ_VOZIDLO,2,FALSE))</f>
        <v/>
      </c>
      <c r="AM171" s="33"/>
      <c r="AN171" s="54" t="str">
        <f t="shared" ref="AN171" si="743">IF(AM171="","",(VLOOKUP(AM171,S_DP_BATOZINA,3,FALSE)))</f>
        <v/>
      </c>
      <c r="AO171" s="33"/>
      <c r="AP171" s="54" t="str">
        <f t="shared" ref="AP171" si="744">IF(AO171="","",VLOOKUP(AO171,S_DP_SKLO,2,FALSE))</f>
        <v/>
      </c>
      <c r="AQ171" s="56"/>
      <c r="AR171" s="95">
        <f t="shared" ref="AR171" si="745">SUM(AJ171)+SUM(AL171)+SUM(AN171)+SUM(AP171)+SUM(AQ171)</f>
        <v>0</v>
      </c>
      <c r="AS171" s="49" t="str">
        <f>SADZBA_POISTNE_KH(B171,C171,D171,S171,0)&amp;PU1_KH(R171,P171,Q171,AG171,U171,AF171,0)&amp;DP_KH(D171,L171,AK171,AM171,AO171,AQ171,0)</f>
        <v/>
      </c>
    </row>
    <row r="172" spans="1:45" s="30" customFormat="1" ht="35.1" hidden="1" customHeight="1" x14ac:dyDescent="0.25">
      <c r="A172" s="31">
        <f t="shared" si="605"/>
        <v>159</v>
      </c>
      <c r="B172" s="32"/>
      <c r="C172" s="32"/>
      <c r="D172" s="32"/>
      <c r="E172" s="33"/>
      <c r="F172" s="33"/>
      <c r="G172" s="34"/>
      <c r="H172" s="33"/>
      <c r="I172" s="33"/>
      <c r="J172" s="33"/>
      <c r="K172" s="33"/>
      <c r="L172" s="32"/>
      <c r="M172" s="33"/>
      <c r="N172" s="33"/>
      <c r="O172" s="33"/>
      <c r="P172" s="50"/>
      <c r="Q172" s="72"/>
      <c r="R172" s="65" t="str">
        <f t="shared" si="593"/>
        <v/>
      </c>
      <c r="S172" s="32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4"/>
      <c r="AG172" s="54" t="str" cm="1">
        <f t="array" ref="AG172">IF(AND(ISNUMBER(R172),ISNUMBER(P172)),SADZBA_POISTNE(B172,C172,D172,S172,P172,OBJEMOVA_ZLAVA+OBCHODNA_ZLAVA,2),"")</f>
        <v/>
      </c>
      <c r="AH172" s="54" t="str">
        <f t="shared" ref="AH172" si="746">IF(AG172="","",ROUND(AG172*(1-OBJEMOVA_ZLAVA),0))</f>
        <v/>
      </c>
      <c r="AI172" s="86" t="str">
        <f t="shared" si="595"/>
        <v/>
      </c>
      <c r="AJ172" s="95" t="str" cm="1">
        <f t="array" ref="AJ172">IF(AG172="","",SADZBA_POISTNE(B172,C172,D172,S172,P172,OBJEMOVA_ZLAVA+OBCHODNA_ZLAVA,3))</f>
        <v/>
      </c>
      <c r="AK172" s="33"/>
      <c r="AL172" s="54" t="str">
        <f t="shared" ref="AL172" si="747">IF(OR(L172="",AK172="",D172=""),"",L172*VLOOKUP(AK172,S_DP_URAZ_BALIK,2,FALSE)*VLOOKUP(D172,S_URAZ_VOZIDLO,2,FALSE))</f>
        <v/>
      </c>
      <c r="AM172" s="33"/>
      <c r="AN172" s="54" t="str">
        <f t="shared" ref="AN172" si="748">IF(AM172="","",(VLOOKUP(AM172,S_DP_BATOZINA,3,FALSE)))</f>
        <v/>
      </c>
      <c r="AO172" s="33"/>
      <c r="AP172" s="54" t="str">
        <f t="shared" ref="AP172" si="749">IF(AO172="","",VLOOKUP(AO172,S_DP_SKLO,2,FALSE))</f>
        <v/>
      </c>
      <c r="AQ172" s="56"/>
      <c r="AR172" s="95">
        <f t="shared" ref="AR172" si="750">SUM(AJ172)+SUM(AL172)+SUM(AN172)+SUM(AP172)+SUM(AQ172)</f>
        <v>0</v>
      </c>
      <c r="AS172" s="49" t="str">
        <f>SADZBA_POISTNE_KH(B172,C172,D172,S172,0)&amp;PU1_KH(R172,P172,Q172,AG172,U172,AF172,0)&amp;DP_KH(D172,L172,AK172,AM172,AO172,AQ172,0)</f>
        <v/>
      </c>
    </row>
    <row r="173" spans="1:45" s="30" customFormat="1" ht="35.1" hidden="1" customHeight="1" x14ac:dyDescent="0.25">
      <c r="A173" s="31">
        <f t="shared" si="605"/>
        <v>160</v>
      </c>
      <c r="B173" s="32"/>
      <c r="C173" s="32"/>
      <c r="D173" s="32"/>
      <c r="E173" s="33"/>
      <c r="F173" s="33"/>
      <c r="G173" s="34"/>
      <c r="H173" s="33"/>
      <c r="I173" s="33"/>
      <c r="J173" s="33"/>
      <c r="K173" s="33"/>
      <c r="L173" s="32"/>
      <c r="M173" s="33"/>
      <c r="N173" s="33"/>
      <c r="O173" s="33"/>
      <c r="P173" s="50"/>
      <c r="Q173" s="72"/>
      <c r="R173" s="65" t="str">
        <f t="shared" si="593"/>
        <v/>
      </c>
      <c r="S173" s="32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4"/>
      <c r="AG173" s="54" t="str" cm="1">
        <f t="array" ref="AG173">IF(AND(ISNUMBER(R173),ISNUMBER(P173)),SADZBA_POISTNE(B173,C173,D173,S173,P173,OBJEMOVA_ZLAVA+OBCHODNA_ZLAVA,2),"")</f>
        <v/>
      </c>
      <c r="AH173" s="54" t="str">
        <f t="shared" ref="AH173" si="751">IF(AG173="","",ROUND(AG173*(1-OBJEMOVA_ZLAVA),0))</f>
        <v/>
      </c>
      <c r="AI173" s="86" t="str">
        <f t="shared" si="595"/>
        <v/>
      </c>
      <c r="AJ173" s="95" t="str" cm="1">
        <f t="array" ref="AJ173">IF(AG173="","",SADZBA_POISTNE(B173,C173,D173,S173,P173,OBJEMOVA_ZLAVA+OBCHODNA_ZLAVA,3))</f>
        <v/>
      </c>
      <c r="AK173" s="33"/>
      <c r="AL173" s="54" t="str">
        <f t="shared" ref="AL173" si="752">IF(OR(L173="",AK173="",D173=""),"",L173*VLOOKUP(AK173,S_DP_URAZ_BALIK,2,FALSE)*VLOOKUP(D173,S_URAZ_VOZIDLO,2,FALSE))</f>
        <v/>
      </c>
      <c r="AM173" s="33"/>
      <c r="AN173" s="54" t="str">
        <f t="shared" ref="AN173" si="753">IF(AM173="","",(VLOOKUP(AM173,S_DP_BATOZINA,3,FALSE)))</f>
        <v/>
      </c>
      <c r="AO173" s="33"/>
      <c r="AP173" s="54" t="str">
        <f t="shared" ref="AP173" si="754">IF(AO173="","",VLOOKUP(AO173,S_DP_SKLO,2,FALSE))</f>
        <v/>
      </c>
      <c r="AQ173" s="56"/>
      <c r="AR173" s="95">
        <f t="shared" ref="AR173" si="755">SUM(AJ173)+SUM(AL173)+SUM(AN173)+SUM(AP173)+SUM(AQ173)</f>
        <v>0</v>
      </c>
      <c r="AS173" s="49" t="str">
        <f>SADZBA_POISTNE_KH(B173,C173,D173,S173,0)&amp;PU1_KH(R173,P173,Q173,AG173,U173,AF173,0)&amp;DP_KH(D173,L173,AK173,AM173,AO173,AQ173,0)</f>
        <v/>
      </c>
    </row>
    <row r="174" spans="1:45" s="30" customFormat="1" ht="35.1" hidden="1" customHeight="1" x14ac:dyDescent="0.25">
      <c r="A174" s="31">
        <f t="shared" si="605"/>
        <v>161</v>
      </c>
      <c r="B174" s="32"/>
      <c r="C174" s="32"/>
      <c r="D174" s="32"/>
      <c r="E174" s="33"/>
      <c r="F174" s="33"/>
      <c r="G174" s="34"/>
      <c r="H174" s="33"/>
      <c r="I174" s="33"/>
      <c r="J174" s="33"/>
      <c r="K174" s="33"/>
      <c r="L174" s="32"/>
      <c r="M174" s="33"/>
      <c r="N174" s="33"/>
      <c r="O174" s="33"/>
      <c r="P174" s="50"/>
      <c r="Q174" s="72"/>
      <c r="R174" s="65" t="str">
        <f t="shared" ref="R174:R205" si="756">SADZBA_POISTNE(B174,C174,D174,S174,P174,OBJEMOVA_ZLAVA+OBCHODNA_ZLAVA,1)</f>
        <v/>
      </c>
      <c r="S174" s="32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4"/>
      <c r="AG174" s="54" t="str" cm="1">
        <f t="array" ref="AG174">IF(AND(ISNUMBER(R174),ISNUMBER(P174)),SADZBA_POISTNE(B174,C174,D174,S174,P174,OBJEMOVA_ZLAVA+OBCHODNA_ZLAVA,2),"")</f>
        <v/>
      </c>
      <c r="AH174" s="54" t="str">
        <f t="shared" ref="AH174" si="757">IF(AG174="","",ROUND(AG174*(1-OBJEMOVA_ZLAVA),0))</f>
        <v/>
      </c>
      <c r="AI174" s="86" t="str">
        <f t="shared" ref="AI174:AI205" si="758">IF(AG174="","",OBJEMOVA_ZLAVA+OBCHODNA_ZLAVA)</f>
        <v/>
      </c>
      <c r="AJ174" s="95" t="str" cm="1">
        <f t="array" ref="AJ174">IF(AG174="","",SADZBA_POISTNE(B174,C174,D174,S174,P174,OBJEMOVA_ZLAVA+OBCHODNA_ZLAVA,3))</f>
        <v/>
      </c>
      <c r="AK174" s="33"/>
      <c r="AL174" s="54" t="str">
        <f t="shared" ref="AL174" si="759">IF(OR(L174="",AK174="",D174=""),"",L174*VLOOKUP(AK174,S_DP_URAZ_BALIK,2,FALSE)*VLOOKUP(D174,S_URAZ_VOZIDLO,2,FALSE))</f>
        <v/>
      </c>
      <c r="AM174" s="33"/>
      <c r="AN174" s="54" t="str">
        <f t="shared" ref="AN174" si="760">IF(AM174="","",(VLOOKUP(AM174,S_DP_BATOZINA,3,FALSE)))</f>
        <v/>
      </c>
      <c r="AO174" s="33"/>
      <c r="AP174" s="54" t="str">
        <f t="shared" ref="AP174" si="761">IF(AO174="","",VLOOKUP(AO174,S_DP_SKLO,2,FALSE))</f>
        <v/>
      </c>
      <c r="AQ174" s="56"/>
      <c r="AR174" s="95">
        <f t="shared" ref="AR174" si="762">SUM(AJ174)+SUM(AL174)+SUM(AN174)+SUM(AP174)+SUM(AQ174)</f>
        <v>0</v>
      </c>
      <c r="AS174" s="49" t="str">
        <f>SADZBA_POISTNE_KH(B174,C174,D174,S174,0)&amp;PU1_KH(R174,P174,Q174,AG174,U174,AF174,0)&amp;DP_KH(D174,L174,AK174,AM174,AO174,AQ174,0)</f>
        <v/>
      </c>
    </row>
    <row r="175" spans="1:45" s="30" customFormat="1" ht="35.1" hidden="1" customHeight="1" x14ac:dyDescent="0.25">
      <c r="A175" s="31">
        <f t="shared" si="605"/>
        <v>162</v>
      </c>
      <c r="B175" s="32"/>
      <c r="C175" s="32"/>
      <c r="D175" s="32"/>
      <c r="E175" s="33"/>
      <c r="F175" s="33"/>
      <c r="G175" s="34"/>
      <c r="H175" s="33"/>
      <c r="I175" s="33"/>
      <c r="J175" s="33"/>
      <c r="K175" s="33"/>
      <c r="L175" s="32"/>
      <c r="M175" s="33"/>
      <c r="N175" s="33"/>
      <c r="O175" s="33"/>
      <c r="P175" s="50"/>
      <c r="Q175" s="72"/>
      <c r="R175" s="65" t="str">
        <f t="shared" si="756"/>
        <v/>
      </c>
      <c r="S175" s="32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4"/>
      <c r="AG175" s="54" t="str" cm="1">
        <f t="array" ref="AG175">IF(AND(ISNUMBER(R175),ISNUMBER(P175)),SADZBA_POISTNE(B175,C175,D175,S175,P175,OBJEMOVA_ZLAVA+OBCHODNA_ZLAVA,2),"")</f>
        <v/>
      </c>
      <c r="AH175" s="54" t="str">
        <f t="shared" ref="AH175" si="763">IF(AG175="","",ROUND(AG175*(1-OBJEMOVA_ZLAVA),0))</f>
        <v/>
      </c>
      <c r="AI175" s="86" t="str">
        <f t="shared" si="758"/>
        <v/>
      </c>
      <c r="AJ175" s="95" t="str" cm="1">
        <f t="array" ref="AJ175">IF(AG175="","",SADZBA_POISTNE(B175,C175,D175,S175,P175,OBJEMOVA_ZLAVA+OBCHODNA_ZLAVA,3))</f>
        <v/>
      </c>
      <c r="AK175" s="33"/>
      <c r="AL175" s="54" t="str">
        <f t="shared" ref="AL175" si="764">IF(OR(L175="",AK175="",D175=""),"",L175*VLOOKUP(AK175,S_DP_URAZ_BALIK,2,FALSE)*VLOOKUP(D175,S_URAZ_VOZIDLO,2,FALSE))</f>
        <v/>
      </c>
      <c r="AM175" s="33"/>
      <c r="AN175" s="54" t="str">
        <f t="shared" ref="AN175" si="765">IF(AM175="","",(VLOOKUP(AM175,S_DP_BATOZINA,3,FALSE)))</f>
        <v/>
      </c>
      <c r="AO175" s="33"/>
      <c r="AP175" s="54" t="str">
        <f t="shared" ref="AP175" si="766">IF(AO175="","",VLOOKUP(AO175,S_DP_SKLO,2,FALSE))</f>
        <v/>
      </c>
      <c r="AQ175" s="56"/>
      <c r="AR175" s="95">
        <f t="shared" ref="AR175" si="767">SUM(AJ175)+SUM(AL175)+SUM(AN175)+SUM(AP175)+SUM(AQ175)</f>
        <v>0</v>
      </c>
      <c r="AS175" s="49" t="str">
        <f>SADZBA_POISTNE_KH(B175,C175,D175,S175,0)&amp;PU1_KH(R175,P175,Q175,AG175,U175,AF175,0)&amp;DP_KH(D175,L175,AK175,AM175,AO175,AQ175,0)</f>
        <v/>
      </c>
    </row>
    <row r="176" spans="1:45" s="30" customFormat="1" ht="35.1" hidden="1" customHeight="1" x14ac:dyDescent="0.25">
      <c r="A176" s="31">
        <f t="shared" si="605"/>
        <v>163</v>
      </c>
      <c r="B176" s="32"/>
      <c r="C176" s="32"/>
      <c r="D176" s="32"/>
      <c r="E176" s="33"/>
      <c r="F176" s="33"/>
      <c r="G176" s="34"/>
      <c r="H176" s="33"/>
      <c r="I176" s="33"/>
      <c r="J176" s="33"/>
      <c r="K176" s="33"/>
      <c r="L176" s="32"/>
      <c r="M176" s="33"/>
      <c r="N176" s="33"/>
      <c r="O176" s="33"/>
      <c r="P176" s="50"/>
      <c r="Q176" s="72"/>
      <c r="R176" s="65" t="str">
        <f t="shared" si="756"/>
        <v/>
      </c>
      <c r="S176" s="32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4"/>
      <c r="AG176" s="54" t="str" cm="1">
        <f t="array" ref="AG176">IF(AND(ISNUMBER(R176),ISNUMBER(P176)),SADZBA_POISTNE(B176,C176,D176,S176,P176,OBJEMOVA_ZLAVA+OBCHODNA_ZLAVA,2),"")</f>
        <v/>
      </c>
      <c r="AH176" s="54" t="str">
        <f t="shared" ref="AH176" si="768">IF(AG176="","",ROUND(AG176*(1-OBJEMOVA_ZLAVA),0))</f>
        <v/>
      </c>
      <c r="AI176" s="86" t="str">
        <f t="shared" si="758"/>
        <v/>
      </c>
      <c r="AJ176" s="95" t="str" cm="1">
        <f t="array" ref="AJ176">IF(AG176="","",SADZBA_POISTNE(B176,C176,D176,S176,P176,OBJEMOVA_ZLAVA+OBCHODNA_ZLAVA,3))</f>
        <v/>
      </c>
      <c r="AK176" s="33"/>
      <c r="AL176" s="54" t="str">
        <f t="shared" ref="AL176" si="769">IF(OR(L176="",AK176="",D176=""),"",L176*VLOOKUP(AK176,S_DP_URAZ_BALIK,2,FALSE)*VLOOKUP(D176,S_URAZ_VOZIDLO,2,FALSE))</f>
        <v/>
      </c>
      <c r="AM176" s="33"/>
      <c r="AN176" s="54" t="str">
        <f t="shared" ref="AN176" si="770">IF(AM176="","",(VLOOKUP(AM176,S_DP_BATOZINA,3,FALSE)))</f>
        <v/>
      </c>
      <c r="AO176" s="33"/>
      <c r="AP176" s="54" t="str">
        <f t="shared" ref="AP176" si="771">IF(AO176="","",VLOOKUP(AO176,S_DP_SKLO,2,FALSE))</f>
        <v/>
      </c>
      <c r="AQ176" s="56"/>
      <c r="AR176" s="95">
        <f t="shared" ref="AR176" si="772">SUM(AJ176)+SUM(AL176)+SUM(AN176)+SUM(AP176)+SUM(AQ176)</f>
        <v>0</v>
      </c>
      <c r="AS176" s="49" t="str">
        <f>SADZBA_POISTNE_KH(B176,C176,D176,S176,0)&amp;PU1_KH(R176,P176,Q176,AG176,U176,AF176,0)&amp;DP_KH(D176,L176,AK176,AM176,AO176,AQ176,0)</f>
        <v/>
      </c>
    </row>
    <row r="177" spans="1:45" s="30" customFormat="1" ht="35.1" hidden="1" customHeight="1" x14ac:dyDescent="0.25">
      <c r="A177" s="31">
        <f t="shared" si="605"/>
        <v>164</v>
      </c>
      <c r="B177" s="32"/>
      <c r="C177" s="32"/>
      <c r="D177" s="32"/>
      <c r="E177" s="33"/>
      <c r="F177" s="33"/>
      <c r="G177" s="34"/>
      <c r="H177" s="33"/>
      <c r="I177" s="33"/>
      <c r="J177" s="33"/>
      <c r="K177" s="33"/>
      <c r="L177" s="32"/>
      <c r="M177" s="33"/>
      <c r="N177" s="33"/>
      <c r="O177" s="33"/>
      <c r="P177" s="50"/>
      <c r="Q177" s="72"/>
      <c r="R177" s="65" t="str">
        <f t="shared" si="756"/>
        <v/>
      </c>
      <c r="S177" s="32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4"/>
      <c r="AG177" s="54" t="str" cm="1">
        <f t="array" ref="AG177">IF(AND(ISNUMBER(R177),ISNUMBER(P177)),SADZBA_POISTNE(B177,C177,D177,S177,P177,OBJEMOVA_ZLAVA+OBCHODNA_ZLAVA,2),"")</f>
        <v/>
      </c>
      <c r="AH177" s="54" t="str">
        <f t="shared" ref="AH177" si="773">IF(AG177="","",ROUND(AG177*(1-OBJEMOVA_ZLAVA),0))</f>
        <v/>
      </c>
      <c r="AI177" s="86" t="str">
        <f t="shared" si="758"/>
        <v/>
      </c>
      <c r="AJ177" s="95" t="str" cm="1">
        <f t="array" ref="AJ177">IF(AG177="","",SADZBA_POISTNE(B177,C177,D177,S177,P177,OBJEMOVA_ZLAVA+OBCHODNA_ZLAVA,3))</f>
        <v/>
      </c>
      <c r="AK177" s="33"/>
      <c r="AL177" s="54" t="str">
        <f t="shared" ref="AL177" si="774">IF(OR(L177="",AK177="",D177=""),"",L177*VLOOKUP(AK177,S_DP_URAZ_BALIK,2,FALSE)*VLOOKUP(D177,S_URAZ_VOZIDLO,2,FALSE))</f>
        <v/>
      </c>
      <c r="AM177" s="33"/>
      <c r="AN177" s="54" t="str">
        <f t="shared" ref="AN177" si="775">IF(AM177="","",(VLOOKUP(AM177,S_DP_BATOZINA,3,FALSE)))</f>
        <v/>
      </c>
      <c r="AO177" s="33"/>
      <c r="AP177" s="54" t="str">
        <f t="shared" ref="AP177" si="776">IF(AO177="","",VLOOKUP(AO177,S_DP_SKLO,2,FALSE))</f>
        <v/>
      </c>
      <c r="AQ177" s="56"/>
      <c r="AR177" s="95">
        <f t="shared" ref="AR177" si="777">SUM(AJ177)+SUM(AL177)+SUM(AN177)+SUM(AP177)+SUM(AQ177)</f>
        <v>0</v>
      </c>
      <c r="AS177" s="49" t="str">
        <f>SADZBA_POISTNE_KH(B177,C177,D177,S177,0)&amp;PU1_KH(R177,P177,Q177,AG177,U177,AF177,0)&amp;DP_KH(D177,L177,AK177,AM177,AO177,AQ177,0)</f>
        <v/>
      </c>
    </row>
    <row r="178" spans="1:45" s="30" customFormat="1" ht="35.1" hidden="1" customHeight="1" x14ac:dyDescent="0.25">
      <c r="A178" s="31">
        <f t="shared" si="605"/>
        <v>165</v>
      </c>
      <c r="B178" s="32"/>
      <c r="C178" s="32"/>
      <c r="D178" s="32"/>
      <c r="E178" s="33"/>
      <c r="F178" s="33"/>
      <c r="G178" s="34"/>
      <c r="H178" s="33"/>
      <c r="I178" s="33"/>
      <c r="J178" s="33"/>
      <c r="K178" s="33"/>
      <c r="L178" s="32"/>
      <c r="M178" s="33"/>
      <c r="N178" s="33"/>
      <c r="O178" s="33"/>
      <c r="P178" s="50"/>
      <c r="Q178" s="72"/>
      <c r="R178" s="65" t="str">
        <f t="shared" si="756"/>
        <v/>
      </c>
      <c r="S178" s="32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4"/>
      <c r="AG178" s="54" t="str" cm="1">
        <f t="array" ref="AG178">IF(AND(ISNUMBER(R178),ISNUMBER(P178)),SADZBA_POISTNE(B178,C178,D178,S178,P178,OBJEMOVA_ZLAVA+OBCHODNA_ZLAVA,2),"")</f>
        <v/>
      </c>
      <c r="AH178" s="54" t="str">
        <f t="shared" ref="AH178" si="778">IF(AG178="","",ROUND(AG178*(1-OBJEMOVA_ZLAVA),0))</f>
        <v/>
      </c>
      <c r="AI178" s="86" t="str">
        <f t="shared" si="758"/>
        <v/>
      </c>
      <c r="AJ178" s="95" t="str" cm="1">
        <f t="array" ref="AJ178">IF(AG178="","",SADZBA_POISTNE(B178,C178,D178,S178,P178,OBJEMOVA_ZLAVA+OBCHODNA_ZLAVA,3))</f>
        <v/>
      </c>
      <c r="AK178" s="33"/>
      <c r="AL178" s="54" t="str">
        <f t="shared" ref="AL178" si="779">IF(OR(L178="",AK178="",D178=""),"",L178*VLOOKUP(AK178,S_DP_URAZ_BALIK,2,FALSE)*VLOOKUP(D178,S_URAZ_VOZIDLO,2,FALSE))</f>
        <v/>
      </c>
      <c r="AM178" s="33"/>
      <c r="AN178" s="54" t="str">
        <f t="shared" ref="AN178" si="780">IF(AM178="","",(VLOOKUP(AM178,S_DP_BATOZINA,3,FALSE)))</f>
        <v/>
      </c>
      <c r="AO178" s="33"/>
      <c r="AP178" s="54" t="str">
        <f t="shared" ref="AP178" si="781">IF(AO178="","",VLOOKUP(AO178,S_DP_SKLO,2,FALSE))</f>
        <v/>
      </c>
      <c r="AQ178" s="56"/>
      <c r="AR178" s="95">
        <f t="shared" ref="AR178" si="782">SUM(AJ178)+SUM(AL178)+SUM(AN178)+SUM(AP178)+SUM(AQ178)</f>
        <v>0</v>
      </c>
      <c r="AS178" s="49" t="str">
        <f>SADZBA_POISTNE_KH(B178,C178,D178,S178,0)&amp;PU1_KH(R178,P178,Q178,AG178,U178,AF178,0)&amp;DP_KH(D178,L178,AK178,AM178,AO178,AQ178,0)</f>
        <v/>
      </c>
    </row>
    <row r="179" spans="1:45" s="30" customFormat="1" ht="35.1" hidden="1" customHeight="1" x14ac:dyDescent="0.25">
      <c r="A179" s="31">
        <f t="shared" si="605"/>
        <v>166</v>
      </c>
      <c r="B179" s="32"/>
      <c r="C179" s="32"/>
      <c r="D179" s="32"/>
      <c r="E179" s="33"/>
      <c r="F179" s="33"/>
      <c r="G179" s="34"/>
      <c r="H179" s="33"/>
      <c r="I179" s="33"/>
      <c r="J179" s="33"/>
      <c r="K179" s="33"/>
      <c r="L179" s="32"/>
      <c r="M179" s="33"/>
      <c r="N179" s="33"/>
      <c r="O179" s="33"/>
      <c r="P179" s="50"/>
      <c r="Q179" s="72"/>
      <c r="R179" s="65" t="str">
        <f t="shared" si="756"/>
        <v/>
      </c>
      <c r="S179" s="32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4"/>
      <c r="AG179" s="54" t="str" cm="1">
        <f t="array" ref="AG179">IF(AND(ISNUMBER(R179),ISNUMBER(P179)),SADZBA_POISTNE(B179,C179,D179,S179,P179,OBJEMOVA_ZLAVA+OBCHODNA_ZLAVA,2),"")</f>
        <v/>
      </c>
      <c r="AH179" s="54" t="str">
        <f t="shared" ref="AH179" si="783">IF(AG179="","",ROUND(AG179*(1-OBJEMOVA_ZLAVA),0))</f>
        <v/>
      </c>
      <c r="AI179" s="86" t="str">
        <f t="shared" si="758"/>
        <v/>
      </c>
      <c r="AJ179" s="95" t="str" cm="1">
        <f t="array" ref="AJ179">IF(AG179="","",SADZBA_POISTNE(B179,C179,D179,S179,P179,OBJEMOVA_ZLAVA+OBCHODNA_ZLAVA,3))</f>
        <v/>
      </c>
      <c r="AK179" s="33"/>
      <c r="AL179" s="54" t="str">
        <f t="shared" ref="AL179" si="784">IF(OR(L179="",AK179="",D179=""),"",L179*VLOOKUP(AK179,S_DP_URAZ_BALIK,2,FALSE)*VLOOKUP(D179,S_URAZ_VOZIDLO,2,FALSE))</f>
        <v/>
      </c>
      <c r="AM179" s="33"/>
      <c r="AN179" s="54" t="str">
        <f t="shared" ref="AN179" si="785">IF(AM179="","",(VLOOKUP(AM179,S_DP_BATOZINA,3,FALSE)))</f>
        <v/>
      </c>
      <c r="AO179" s="33"/>
      <c r="AP179" s="54" t="str">
        <f t="shared" ref="AP179" si="786">IF(AO179="","",VLOOKUP(AO179,S_DP_SKLO,2,FALSE))</f>
        <v/>
      </c>
      <c r="AQ179" s="56"/>
      <c r="AR179" s="95">
        <f t="shared" ref="AR179" si="787">SUM(AJ179)+SUM(AL179)+SUM(AN179)+SUM(AP179)+SUM(AQ179)</f>
        <v>0</v>
      </c>
      <c r="AS179" s="49" t="str">
        <f>SADZBA_POISTNE_KH(B179,C179,D179,S179,0)&amp;PU1_KH(R179,P179,Q179,AG179,U179,AF179,0)&amp;DP_KH(D179,L179,AK179,AM179,AO179,AQ179,0)</f>
        <v/>
      </c>
    </row>
    <row r="180" spans="1:45" s="30" customFormat="1" ht="35.1" hidden="1" customHeight="1" x14ac:dyDescent="0.25">
      <c r="A180" s="31">
        <f t="shared" si="605"/>
        <v>167</v>
      </c>
      <c r="B180" s="32"/>
      <c r="C180" s="32"/>
      <c r="D180" s="32"/>
      <c r="E180" s="33"/>
      <c r="F180" s="33"/>
      <c r="G180" s="34"/>
      <c r="H180" s="33"/>
      <c r="I180" s="33"/>
      <c r="J180" s="33"/>
      <c r="K180" s="33"/>
      <c r="L180" s="32"/>
      <c r="M180" s="33"/>
      <c r="N180" s="33"/>
      <c r="O180" s="33"/>
      <c r="P180" s="50"/>
      <c r="Q180" s="72"/>
      <c r="R180" s="65" t="str">
        <f t="shared" si="756"/>
        <v/>
      </c>
      <c r="S180" s="32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4"/>
      <c r="AG180" s="54" t="str" cm="1">
        <f t="array" ref="AG180">IF(AND(ISNUMBER(R180),ISNUMBER(P180)),SADZBA_POISTNE(B180,C180,D180,S180,P180,OBJEMOVA_ZLAVA+OBCHODNA_ZLAVA,2),"")</f>
        <v/>
      </c>
      <c r="AH180" s="54" t="str">
        <f t="shared" ref="AH180" si="788">IF(AG180="","",ROUND(AG180*(1-OBJEMOVA_ZLAVA),0))</f>
        <v/>
      </c>
      <c r="AI180" s="86" t="str">
        <f t="shared" si="758"/>
        <v/>
      </c>
      <c r="AJ180" s="95" t="str" cm="1">
        <f t="array" ref="AJ180">IF(AG180="","",SADZBA_POISTNE(B180,C180,D180,S180,P180,OBJEMOVA_ZLAVA+OBCHODNA_ZLAVA,3))</f>
        <v/>
      </c>
      <c r="AK180" s="33"/>
      <c r="AL180" s="54" t="str">
        <f t="shared" ref="AL180" si="789">IF(OR(L180="",AK180="",D180=""),"",L180*VLOOKUP(AK180,S_DP_URAZ_BALIK,2,FALSE)*VLOOKUP(D180,S_URAZ_VOZIDLO,2,FALSE))</f>
        <v/>
      </c>
      <c r="AM180" s="33"/>
      <c r="AN180" s="54" t="str">
        <f t="shared" ref="AN180" si="790">IF(AM180="","",(VLOOKUP(AM180,S_DP_BATOZINA,3,FALSE)))</f>
        <v/>
      </c>
      <c r="AO180" s="33"/>
      <c r="AP180" s="54" t="str">
        <f t="shared" ref="AP180" si="791">IF(AO180="","",VLOOKUP(AO180,S_DP_SKLO,2,FALSE))</f>
        <v/>
      </c>
      <c r="AQ180" s="56"/>
      <c r="AR180" s="95">
        <f t="shared" ref="AR180" si="792">SUM(AJ180)+SUM(AL180)+SUM(AN180)+SUM(AP180)+SUM(AQ180)</f>
        <v>0</v>
      </c>
      <c r="AS180" s="49" t="str">
        <f>SADZBA_POISTNE_KH(B180,C180,D180,S180,0)&amp;PU1_KH(R180,P180,Q180,AG180,U180,AF180,0)&amp;DP_KH(D180,L180,AK180,AM180,AO180,AQ180,0)</f>
        <v/>
      </c>
    </row>
    <row r="181" spans="1:45" s="30" customFormat="1" ht="35.1" hidden="1" customHeight="1" x14ac:dyDescent="0.25">
      <c r="A181" s="31">
        <f t="shared" si="605"/>
        <v>168</v>
      </c>
      <c r="B181" s="32"/>
      <c r="C181" s="32"/>
      <c r="D181" s="32"/>
      <c r="E181" s="33"/>
      <c r="F181" s="33"/>
      <c r="G181" s="34"/>
      <c r="H181" s="33"/>
      <c r="I181" s="33"/>
      <c r="J181" s="33"/>
      <c r="K181" s="33"/>
      <c r="L181" s="32"/>
      <c r="M181" s="33"/>
      <c r="N181" s="33"/>
      <c r="O181" s="33"/>
      <c r="P181" s="50"/>
      <c r="Q181" s="72"/>
      <c r="R181" s="65" t="str">
        <f t="shared" si="756"/>
        <v/>
      </c>
      <c r="S181" s="32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4"/>
      <c r="AG181" s="54" t="str" cm="1">
        <f t="array" ref="AG181">IF(AND(ISNUMBER(R181),ISNUMBER(P181)),SADZBA_POISTNE(B181,C181,D181,S181,P181,OBJEMOVA_ZLAVA+OBCHODNA_ZLAVA,2),"")</f>
        <v/>
      </c>
      <c r="AH181" s="54" t="str">
        <f t="shared" ref="AH181" si="793">IF(AG181="","",ROUND(AG181*(1-OBJEMOVA_ZLAVA),0))</f>
        <v/>
      </c>
      <c r="AI181" s="86" t="str">
        <f t="shared" si="758"/>
        <v/>
      </c>
      <c r="AJ181" s="95" t="str" cm="1">
        <f t="array" ref="AJ181">IF(AG181="","",SADZBA_POISTNE(B181,C181,D181,S181,P181,OBJEMOVA_ZLAVA+OBCHODNA_ZLAVA,3))</f>
        <v/>
      </c>
      <c r="AK181" s="33"/>
      <c r="AL181" s="54" t="str">
        <f t="shared" ref="AL181" si="794">IF(OR(L181="",AK181="",D181=""),"",L181*VLOOKUP(AK181,S_DP_URAZ_BALIK,2,FALSE)*VLOOKUP(D181,S_URAZ_VOZIDLO,2,FALSE))</f>
        <v/>
      </c>
      <c r="AM181" s="33"/>
      <c r="AN181" s="54" t="str">
        <f t="shared" ref="AN181" si="795">IF(AM181="","",(VLOOKUP(AM181,S_DP_BATOZINA,3,FALSE)))</f>
        <v/>
      </c>
      <c r="AO181" s="33"/>
      <c r="AP181" s="54" t="str">
        <f t="shared" ref="AP181" si="796">IF(AO181="","",VLOOKUP(AO181,S_DP_SKLO,2,FALSE))</f>
        <v/>
      </c>
      <c r="AQ181" s="56"/>
      <c r="AR181" s="95">
        <f t="shared" ref="AR181" si="797">SUM(AJ181)+SUM(AL181)+SUM(AN181)+SUM(AP181)+SUM(AQ181)</f>
        <v>0</v>
      </c>
      <c r="AS181" s="49" t="str">
        <f>SADZBA_POISTNE_KH(B181,C181,D181,S181,0)&amp;PU1_KH(R181,P181,Q181,AG181,U181,AF181,0)&amp;DP_KH(D181,L181,AK181,AM181,AO181,AQ181,0)</f>
        <v/>
      </c>
    </row>
    <row r="182" spans="1:45" s="30" customFormat="1" ht="35.1" hidden="1" customHeight="1" x14ac:dyDescent="0.25">
      <c r="A182" s="31">
        <f t="shared" si="605"/>
        <v>169</v>
      </c>
      <c r="B182" s="32"/>
      <c r="C182" s="32"/>
      <c r="D182" s="32"/>
      <c r="E182" s="33"/>
      <c r="F182" s="33"/>
      <c r="G182" s="34"/>
      <c r="H182" s="33"/>
      <c r="I182" s="33"/>
      <c r="J182" s="33"/>
      <c r="K182" s="33"/>
      <c r="L182" s="32"/>
      <c r="M182" s="33"/>
      <c r="N182" s="33"/>
      <c r="O182" s="33"/>
      <c r="P182" s="50"/>
      <c r="Q182" s="72"/>
      <c r="R182" s="65" t="str">
        <f t="shared" si="756"/>
        <v/>
      </c>
      <c r="S182" s="32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4"/>
      <c r="AG182" s="54" t="str" cm="1">
        <f t="array" ref="AG182">IF(AND(ISNUMBER(R182),ISNUMBER(P182)),SADZBA_POISTNE(B182,C182,D182,S182,P182,OBJEMOVA_ZLAVA+OBCHODNA_ZLAVA,2),"")</f>
        <v/>
      </c>
      <c r="AH182" s="54" t="str">
        <f t="shared" ref="AH182" si="798">IF(AG182="","",ROUND(AG182*(1-OBJEMOVA_ZLAVA),0))</f>
        <v/>
      </c>
      <c r="AI182" s="86" t="str">
        <f t="shared" si="758"/>
        <v/>
      </c>
      <c r="AJ182" s="95" t="str" cm="1">
        <f t="array" ref="AJ182">IF(AG182="","",SADZBA_POISTNE(B182,C182,D182,S182,P182,OBJEMOVA_ZLAVA+OBCHODNA_ZLAVA,3))</f>
        <v/>
      </c>
      <c r="AK182" s="33"/>
      <c r="AL182" s="54" t="str">
        <f t="shared" ref="AL182" si="799">IF(OR(L182="",AK182="",D182=""),"",L182*VLOOKUP(AK182,S_DP_URAZ_BALIK,2,FALSE)*VLOOKUP(D182,S_URAZ_VOZIDLO,2,FALSE))</f>
        <v/>
      </c>
      <c r="AM182" s="33"/>
      <c r="AN182" s="54" t="str">
        <f t="shared" ref="AN182" si="800">IF(AM182="","",(VLOOKUP(AM182,S_DP_BATOZINA,3,FALSE)))</f>
        <v/>
      </c>
      <c r="AO182" s="33"/>
      <c r="AP182" s="54" t="str">
        <f t="shared" ref="AP182" si="801">IF(AO182="","",VLOOKUP(AO182,S_DP_SKLO,2,FALSE))</f>
        <v/>
      </c>
      <c r="AQ182" s="56"/>
      <c r="AR182" s="95">
        <f t="shared" ref="AR182" si="802">SUM(AJ182)+SUM(AL182)+SUM(AN182)+SUM(AP182)+SUM(AQ182)</f>
        <v>0</v>
      </c>
      <c r="AS182" s="49" t="str">
        <f>SADZBA_POISTNE_KH(B182,C182,D182,S182,0)&amp;PU1_KH(R182,P182,Q182,AG182,U182,AF182,0)&amp;DP_KH(D182,L182,AK182,AM182,AO182,AQ182,0)</f>
        <v/>
      </c>
    </row>
    <row r="183" spans="1:45" s="30" customFormat="1" ht="35.1" hidden="1" customHeight="1" x14ac:dyDescent="0.25">
      <c r="A183" s="31">
        <f t="shared" si="605"/>
        <v>170</v>
      </c>
      <c r="B183" s="32"/>
      <c r="C183" s="32"/>
      <c r="D183" s="32"/>
      <c r="E183" s="33"/>
      <c r="F183" s="33"/>
      <c r="G183" s="34"/>
      <c r="H183" s="33"/>
      <c r="I183" s="33"/>
      <c r="J183" s="33"/>
      <c r="K183" s="33"/>
      <c r="L183" s="32"/>
      <c r="M183" s="33"/>
      <c r="N183" s="33"/>
      <c r="O183" s="33"/>
      <c r="P183" s="50"/>
      <c r="Q183" s="72"/>
      <c r="R183" s="65" t="str">
        <f t="shared" si="756"/>
        <v/>
      </c>
      <c r="S183" s="32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4"/>
      <c r="AG183" s="54" t="str" cm="1">
        <f t="array" ref="AG183">IF(AND(ISNUMBER(R183),ISNUMBER(P183)),SADZBA_POISTNE(B183,C183,D183,S183,P183,OBJEMOVA_ZLAVA+OBCHODNA_ZLAVA,2),"")</f>
        <v/>
      </c>
      <c r="AH183" s="54" t="str">
        <f t="shared" ref="AH183" si="803">IF(AG183="","",ROUND(AG183*(1-OBJEMOVA_ZLAVA),0))</f>
        <v/>
      </c>
      <c r="AI183" s="86" t="str">
        <f t="shared" si="758"/>
        <v/>
      </c>
      <c r="AJ183" s="95" t="str" cm="1">
        <f t="array" ref="AJ183">IF(AG183="","",SADZBA_POISTNE(B183,C183,D183,S183,P183,OBJEMOVA_ZLAVA+OBCHODNA_ZLAVA,3))</f>
        <v/>
      </c>
      <c r="AK183" s="33"/>
      <c r="AL183" s="54" t="str">
        <f t="shared" ref="AL183" si="804">IF(OR(L183="",AK183="",D183=""),"",L183*VLOOKUP(AK183,S_DP_URAZ_BALIK,2,FALSE)*VLOOKUP(D183,S_URAZ_VOZIDLO,2,FALSE))</f>
        <v/>
      </c>
      <c r="AM183" s="33"/>
      <c r="AN183" s="54" t="str">
        <f t="shared" ref="AN183" si="805">IF(AM183="","",(VLOOKUP(AM183,S_DP_BATOZINA,3,FALSE)))</f>
        <v/>
      </c>
      <c r="AO183" s="33"/>
      <c r="AP183" s="54" t="str">
        <f t="shared" ref="AP183" si="806">IF(AO183="","",VLOOKUP(AO183,S_DP_SKLO,2,FALSE))</f>
        <v/>
      </c>
      <c r="AQ183" s="56"/>
      <c r="AR183" s="95">
        <f t="shared" ref="AR183" si="807">SUM(AJ183)+SUM(AL183)+SUM(AN183)+SUM(AP183)+SUM(AQ183)</f>
        <v>0</v>
      </c>
      <c r="AS183" s="49" t="str">
        <f>SADZBA_POISTNE_KH(B183,C183,D183,S183,0)&amp;PU1_KH(R183,P183,Q183,AG183,U183,AF183,0)&amp;DP_KH(D183,L183,AK183,AM183,AO183,AQ183,0)</f>
        <v/>
      </c>
    </row>
    <row r="184" spans="1:45" s="30" customFormat="1" ht="35.1" hidden="1" customHeight="1" x14ac:dyDescent="0.25">
      <c r="A184" s="31">
        <f t="shared" si="605"/>
        <v>171</v>
      </c>
      <c r="B184" s="32"/>
      <c r="C184" s="32"/>
      <c r="D184" s="32"/>
      <c r="E184" s="33"/>
      <c r="F184" s="33"/>
      <c r="G184" s="34"/>
      <c r="H184" s="33"/>
      <c r="I184" s="33"/>
      <c r="J184" s="33"/>
      <c r="K184" s="33"/>
      <c r="L184" s="32"/>
      <c r="M184" s="33"/>
      <c r="N184" s="33"/>
      <c r="O184" s="33"/>
      <c r="P184" s="50"/>
      <c r="Q184" s="72"/>
      <c r="R184" s="65" t="str">
        <f t="shared" si="756"/>
        <v/>
      </c>
      <c r="S184" s="32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4"/>
      <c r="AG184" s="54" t="str" cm="1">
        <f t="array" ref="AG184">IF(AND(ISNUMBER(R184),ISNUMBER(P184)),SADZBA_POISTNE(B184,C184,D184,S184,P184,OBJEMOVA_ZLAVA+OBCHODNA_ZLAVA,2),"")</f>
        <v/>
      </c>
      <c r="AH184" s="54" t="str">
        <f t="shared" ref="AH184" si="808">IF(AG184="","",ROUND(AG184*(1-OBJEMOVA_ZLAVA),0))</f>
        <v/>
      </c>
      <c r="AI184" s="86" t="str">
        <f t="shared" si="758"/>
        <v/>
      </c>
      <c r="AJ184" s="95" t="str" cm="1">
        <f t="array" ref="AJ184">IF(AG184="","",SADZBA_POISTNE(B184,C184,D184,S184,P184,OBJEMOVA_ZLAVA+OBCHODNA_ZLAVA,3))</f>
        <v/>
      </c>
      <c r="AK184" s="33"/>
      <c r="AL184" s="54" t="str">
        <f t="shared" ref="AL184" si="809">IF(OR(L184="",AK184="",D184=""),"",L184*VLOOKUP(AK184,S_DP_URAZ_BALIK,2,FALSE)*VLOOKUP(D184,S_URAZ_VOZIDLO,2,FALSE))</f>
        <v/>
      </c>
      <c r="AM184" s="33"/>
      <c r="AN184" s="54" t="str">
        <f t="shared" ref="AN184" si="810">IF(AM184="","",(VLOOKUP(AM184,S_DP_BATOZINA,3,FALSE)))</f>
        <v/>
      </c>
      <c r="AO184" s="33"/>
      <c r="AP184" s="54" t="str">
        <f t="shared" ref="AP184" si="811">IF(AO184="","",VLOOKUP(AO184,S_DP_SKLO,2,FALSE))</f>
        <v/>
      </c>
      <c r="AQ184" s="56"/>
      <c r="AR184" s="95">
        <f t="shared" ref="AR184" si="812">SUM(AJ184)+SUM(AL184)+SUM(AN184)+SUM(AP184)+SUM(AQ184)</f>
        <v>0</v>
      </c>
      <c r="AS184" s="49" t="str">
        <f>SADZBA_POISTNE_KH(B184,C184,D184,S184,0)&amp;PU1_KH(R184,P184,Q184,AG184,U184,AF184,0)&amp;DP_KH(D184,L184,AK184,AM184,AO184,AQ184,0)</f>
        <v/>
      </c>
    </row>
    <row r="185" spans="1:45" s="30" customFormat="1" ht="35.1" hidden="1" customHeight="1" x14ac:dyDescent="0.25">
      <c r="A185" s="31">
        <f t="shared" si="605"/>
        <v>172</v>
      </c>
      <c r="B185" s="32"/>
      <c r="C185" s="32"/>
      <c r="D185" s="32"/>
      <c r="E185" s="33"/>
      <c r="F185" s="33"/>
      <c r="G185" s="34"/>
      <c r="H185" s="33"/>
      <c r="I185" s="33"/>
      <c r="J185" s="33"/>
      <c r="K185" s="33"/>
      <c r="L185" s="32"/>
      <c r="M185" s="33"/>
      <c r="N185" s="33"/>
      <c r="O185" s="33"/>
      <c r="P185" s="50"/>
      <c r="Q185" s="72"/>
      <c r="R185" s="65" t="str">
        <f t="shared" si="756"/>
        <v/>
      </c>
      <c r="S185" s="32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4"/>
      <c r="AG185" s="54" t="str" cm="1">
        <f t="array" ref="AG185">IF(AND(ISNUMBER(R185),ISNUMBER(P185)),SADZBA_POISTNE(B185,C185,D185,S185,P185,OBJEMOVA_ZLAVA+OBCHODNA_ZLAVA,2),"")</f>
        <v/>
      </c>
      <c r="AH185" s="54" t="str">
        <f t="shared" ref="AH185" si="813">IF(AG185="","",ROUND(AG185*(1-OBJEMOVA_ZLAVA),0))</f>
        <v/>
      </c>
      <c r="AI185" s="86" t="str">
        <f t="shared" si="758"/>
        <v/>
      </c>
      <c r="AJ185" s="95" t="str" cm="1">
        <f t="array" ref="AJ185">IF(AG185="","",SADZBA_POISTNE(B185,C185,D185,S185,P185,OBJEMOVA_ZLAVA+OBCHODNA_ZLAVA,3))</f>
        <v/>
      </c>
      <c r="AK185" s="33"/>
      <c r="AL185" s="54" t="str">
        <f t="shared" ref="AL185" si="814">IF(OR(L185="",AK185="",D185=""),"",L185*VLOOKUP(AK185,S_DP_URAZ_BALIK,2,FALSE)*VLOOKUP(D185,S_URAZ_VOZIDLO,2,FALSE))</f>
        <v/>
      </c>
      <c r="AM185" s="33"/>
      <c r="AN185" s="54" t="str">
        <f t="shared" ref="AN185" si="815">IF(AM185="","",(VLOOKUP(AM185,S_DP_BATOZINA,3,FALSE)))</f>
        <v/>
      </c>
      <c r="AO185" s="33"/>
      <c r="AP185" s="54" t="str">
        <f t="shared" ref="AP185" si="816">IF(AO185="","",VLOOKUP(AO185,S_DP_SKLO,2,FALSE))</f>
        <v/>
      </c>
      <c r="AQ185" s="56"/>
      <c r="AR185" s="95">
        <f t="shared" ref="AR185" si="817">SUM(AJ185)+SUM(AL185)+SUM(AN185)+SUM(AP185)+SUM(AQ185)</f>
        <v>0</v>
      </c>
      <c r="AS185" s="49" t="str">
        <f>SADZBA_POISTNE_KH(B185,C185,D185,S185,0)&amp;PU1_KH(R185,P185,Q185,AG185,U185,AF185,0)&amp;DP_KH(D185,L185,AK185,AM185,AO185,AQ185,0)</f>
        <v/>
      </c>
    </row>
    <row r="186" spans="1:45" s="30" customFormat="1" ht="35.1" hidden="1" customHeight="1" x14ac:dyDescent="0.25">
      <c r="A186" s="31">
        <f t="shared" si="605"/>
        <v>173</v>
      </c>
      <c r="B186" s="32"/>
      <c r="C186" s="32"/>
      <c r="D186" s="32"/>
      <c r="E186" s="33"/>
      <c r="F186" s="33"/>
      <c r="G186" s="34"/>
      <c r="H186" s="33"/>
      <c r="I186" s="33"/>
      <c r="J186" s="33"/>
      <c r="K186" s="33"/>
      <c r="L186" s="32"/>
      <c r="M186" s="33"/>
      <c r="N186" s="33"/>
      <c r="O186" s="33"/>
      <c r="P186" s="50"/>
      <c r="Q186" s="72"/>
      <c r="R186" s="65" t="str">
        <f t="shared" si="756"/>
        <v/>
      </c>
      <c r="S186" s="32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4"/>
      <c r="AG186" s="54" t="str" cm="1">
        <f t="array" ref="AG186">IF(AND(ISNUMBER(R186),ISNUMBER(P186)),SADZBA_POISTNE(B186,C186,D186,S186,P186,OBJEMOVA_ZLAVA+OBCHODNA_ZLAVA,2),"")</f>
        <v/>
      </c>
      <c r="AH186" s="54" t="str">
        <f t="shared" ref="AH186" si="818">IF(AG186="","",ROUND(AG186*(1-OBJEMOVA_ZLAVA),0))</f>
        <v/>
      </c>
      <c r="AI186" s="86" t="str">
        <f t="shared" si="758"/>
        <v/>
      </c>
      <c r="AJ186" s="95" t="str" cm="1">
        <f t="array" ref="AJ186">IF(AG186="","",SADZBA_POISTNE(B186,C186,D186,S186,P186,OBJEMOVA_ZLAVA+OBCHODNA_ZLAVA,3))</f>
        <v/>
      </c>
      <c r="AK186" s="33"/>
      <c r="AL186" s="54" t="str">
        <f t="shared" ref="AL186" si="819">IF(OR(L186="",AK186="",D186=""),"",L186*VLOOKUP(AK186,S_DP_URAZ_BALIK,2,FALSE)*VLOOKUP(D186,S_URAZ_VOZIDLO,2,FALSE))</f>
        <v/>
      </c>
      <c r="AM186" s="33"/>
      <c r="AN186" s="54" t="str">
        <f t="shared" ref="AN186" si="820">IF(AM186="","",(VLOOKUP(AM186,S_DP_BATOZINA,3,FALSE)))</f>
        <v/>
      </c>
      <c r="AO186" s="33"/>
      <c r="AP186" s="54" t="str">
        <f t="shared" ref="AP186" si="821">IF(AO186="","",VLOOKUP(AO186,S_DP_SKLO,2,FALSE))</f>
        <v/>
      </c>
      <c r="AQ186" s="56"/>
      <c r="AR186" s="95">
        <f t="shared" ref="AR186" si="822">SUM(AJ186)+SUM(AL186)+SUM(AN186)+SUM(AP186)+SUM(AQ186)</f>
        <v>0</v>
      </c>
      <c r="AS186" s="49" t="str">
        <f>SADZBA_POISTNE_KH(B186,C186,D186,S186,0)&amp;PU1_KH(R186,P186,Q186,AG186,U186,AF186,0)&amp;DP_KH(D186,L186,AK186,AM186,AO186,AQ186,0)</f>
        <v/>
      </c>
    </row>
    <row r="187" spans="1:45" s="30" customFormat="1" ht="35.1" hidden="1" customHeight="1" x14ac:dyDescent="0.25">
      <c r="A187" s="31">
        <f t="shared" si="605"/>
        <v>174</v>
      </c>
      <c r="B187" s="32"/>
      <c r="C187" s="32"/>
      <c r="D187" s="32"/>
      <c r="E187" s="33"/>
      <c r="F187" s="33"/>
      <c r="G187" s="34"/>
      <c r="H187" s="33"/>
      <c r="I187" s="33"/>
      <c r="J187" s="33"/>
      <c r="K187" s="33"/>
      <c r="L187" s="32"/>
      <c r="M187" s="33"/>
      <c r="N187" s="33"/>
      <c r="O187" s="33"/>
      <c r="P187" s="50"/>
      <c r="Q187" s="72"/>
      <c r="R187" s="65" t="str">
        <f t="shared" si="756"/>
        <v/>
      </c>
      <c r="S187" s="32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4"/>
      <c r="AG187" s="54" t="str" cm="1">
        <f t="array" ref="AG187">IF(AND(ISNUMBER(R187),ISNUMBER(P187)),SADZBA_POISTNE(B187,C187,D187,S187,P187,OBJEMOVA_ZLAVA+OBCHODNA_ZLAVA,2),"")</f>
        <v/>
      </c>
      <c r="AH187" s="54" t="str">
        <f t="shared" ref="AH187" si="823">IF(AG187="","",ROUND(AG187*(1-OBJEMOVA_ZLAVA),0))</f>
        <v/>
      </c>
      <c r="AI187" s="86" t="str">
        <f t="shared" si="758"/>
        <v/>
      </c>
      <c r="AJ187" s="95" t="str" cm="1">
        <f t="array" ref="AJ187">IF(AG187="","",SADZBA_POISTNE(B187,C187,D187,S187,P187,OBJEMOVA_ZLAVA+OBCHODNA_ZLAVA,3))</f>
        <v/>
      </c>
      <c r="AK187" s="33"/>
      <c r="AL187" s="54" t="str">
        <f t="shared" ref="AL187" si="824">IF(OR(L187="",AK187="",D187=""),"",L187*VLOOKUP(AK187,S_DP_URAZ_BALIK,2,FALSE)*VLOOKUP(D187,S_URAZ_VOZIDLO,2,FALSE))</f>
        <v/>
      </c>
      <c r="AM187" s="33"/>
      <c r="AN187" s="54" t="str">
        <f t="shared" ref="AN187" si="825">IF(AM187="","",(VLOOKUP(AM187,S_DP_BATOZINA,3,FALSE)))</f>
        <v/>
      </c>
      <c r="AO187" s="33"/>
      <c r="AP187" s="54" t="str">
        <f t="shared" ref="AP187" si="826">IF(AO187="","",VLOOKUP(AO187,S_DP_SKLO,2,FALSE))</f>
        <v/>
      </c>
      <c r="AQ187" s="56"/>
      <c r="AR187" s="95">
        <f t="shared" ref="AR187" si="827">SUM(AJ187)+SUM(AL187)+SUM(AN187)+SUM(AP187)+SUM(AQ187)</f>
        <v>0</v>
      </c>
      <c r="AS187" s="49" t="str">
        <f>SADZBA_POISTNE_KH(B187,C187,D187,S187,0)&amp;PU1_KH(R187,P187,Q187,AG187,U187,AF187,0)&amp;DP_KH(D187,L187,AK187,AM187,AO187,AQ187,0)</f>
        <v/>
      </c>
    </row>
    <row r="188" spans="1:45" s="30" customFormat="1" ht="35.1" hidden="1" customHeight="1" x14ac:dyDescent="0.25">
      <c r="A188" s="31">
        <f t="shared" si="605"/>
        <v>175</v>
      </c>
      <c r="B188" s="32"/>
      <c r="C188" s="32"/>
      <c r="D188" s="32"/>
      <c r="E188" s="33"/>
      <c r="F188" s="33"/>
      <c r="G188" s="34"/>
      <c r="H188" s="33"/>
      <c r="I188" s="33"/>
      <c r="J188" s="33"/>
      <c r="K188" s="33"/>
      <c r="L188" s="32"/>
      <c r="M188" s="33"/>
      <c r="N188" s="33"/>
      <c r="O188" s="33"/>
      <c r="P188" s="50"/>
      <c r="Q188" s="72"/>
      <c r="R188" s="65" t="str">
        <f t="shared" si="756"/>
        <v/>
      </c>
      <c r="S188" s="32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4"/>
      <c r="AG188" s="54" t="str" cm="1">
        <f t="array" ref="AG188">IF(AND(ISNUMBER(R188),ISNUMBER(P188)),SADZBA_POISTNE(B188,C188,D188,S188,P188,OBJEMOVA_ZLAVA+OBCHODNA_ZLAVA,2),"")</f>
        <v/>
      </c>
      <c r="AH188" s="54" t="str">
        <f t="shared" ref="AH188" si="828">IF(AG188="","",ROUND(AG188*(1-OBJEMOVA_ZLAVA),0))</f>
        <v/>
      </c>
      <c r="AI188" s="86" t="str">
        <f t="shared" si="758"/>
        <v/>
      </c>
      <c r="AJ188" s="95" t="str" cm="1">
        <f t="array" ref="AJ188">IF(AG188="","",SADZBA_POISTNE(B188,C188,D188,S188,P188,OBJEMOVA_ZLAVA+OBCHODNA_ZLAVA,3))</f>
        <v/>
      </c>
      <c r="AK188" s="33"/>
      <c r="AL188" s="54" t="str">
        <f t="shared" ref="AL188" si="829">IF(OR(L188="",AK188="",D188=""),"",L188*VLOOKUP(AK188,S_DP_URAZ_BALIK,2,FALSE)*VLOOKUP(D188,S_URAZ_VOZIDLO,2,FALSE))</f>
        <v/>
      </c>
      <c r="AM188" s="33"/>
      <c r="AN188" s="54" t="str">
        <f t="shared" ref="AN188" si="830">IF(AM188="","",(VLOOKUP(AM188,S_DP_BATOZINA,3,FALSE)))</f>
        <v/>
      </c>
      <c r="AO188" s="33"/>
      <c r="AP188" s="54" t="str">
        <f t="shared" ref="AP188" si="831">IF(AO188="","",VLOOKUP(AO188,S_DP_SKLO,2,FALSE))</f>
        <v/>
      </c>
      <c r="AQ188" s="56"/>
      <c r="AR188" s="95">
        <f t="shared" ref="AR188" si="832">SUM(AJ188)+SUM(AL188)+SUM(AN188)+SUM(AP188)+SUM(AQ188)</f>
        <v>0</v>
      </c>
      <c r="AS188" s="49" t="str">
        <f>SADZBA_POISTNE_KH(B188,C188,D188,S188,0)&amp;PU1_KH(R188,P188,Q188,AG188,U188,AF188,0)&amp;DP_KH(D188,L188,AK188,AM188,AO188,AQ188,0)</f>
        <v/>
      </c>
    </row>
    <row r="189" spans="1:45" s="30" customFormat="1" ht="35.1" hidden="1" customHeight="1" x14ac:dyDescent="0.25">
      <c r="A189" s="31">
        <f t="shared" si="605"/>
        <v>176</v>
      </c>
      <c r="B189" s="32"/>
      <c r="C189" s="32"/>
      <c r="D189" s="32"/>
      <c r="E189" s="33"/>
      <c r="F189" s="33"/>
      <c r="G189" s="34"/>
      <c r="H189" s="33"/>
      <c r="I189" s="33"/>
      <c r="J189" s="33"/>
      <c r="K189" s="33"/>
      <c r="L189" s="32"/>
      <c r="M189" s="33"/>
      <c r="N189" s="33"/>
      <c r="O189" s="33"/>
      <c r="P189" s="50"/>
      <c r="Q189" s="72"/>
      <c r="R189" s="65" t="str">
        <f t="shared" si="756"/>
        <v/>
      </c>
      <c r="S189" s="32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4"/>
      <c r="AG189" s="54" t="str" cm="1">
        <f t="array" ref="AG189">IF(AND(ISNUMBER(R189),ISNUMBER(P189)),SADZBA_POISTNE(B189,C189,D189,S189,P189,OBJEMOVA_ZLAVA+OBCHODNA_ZLAVA,2),"")</f>
        <v/>
      </c>
      <c r="AH189" s="54" t="str">
        <f t="shared" ref="AH189" si="833">IF(AG189="","",ROUND(AG189*(1-OBJEMOVA_ZLAVA),0))</f>
        <v/>
      </c>
      <c r="AI189" s="86" t="str">
        <f t="shared" si="758"/>
        <v/>
      </c>
      <c r="AJ189" s="95" t="str" cm="1">
        <f t="array" ref="AJ189">IF(AG189="","",SADZBA_POISTNE(B189,C189,D189,S189,P189,OBJEMOVA_ZLAVA+OBCHODNA_ZLAVA,3))</f>
        <v/>
      </c>
      <c r="AK189" s="33"/>
      <c r="AL189" s="54" t="str">
        <f t="shared" ref="AL189" si="834">IF(OR(L189="",AK189="",D189=""),"",L189*VLOOKUP(AK189,S_DP_URAZ_BALIK,2,FALSE)*VLOOKUP(D189,S_URAZ_VOZIDLO,2,FALSE))</f>
        <v/>
      </c>
      <c r="AM189" s="33"/>
      <c r="AN189" s="54" t="str">
        <f t="shared" ref="AN189" si="835">IF(AM189="","",(VLOOKUP(AM189,S_DP_BATOZINA,3,FALSE)))</f>
        <v/>
      </c>
      <c r="AO189" s="33"/>
      <c r="AP189" s="54" t="str">
        <f t="shared" ref="AP189" si="836">IF(AO189="","",VLOOKUP(AO189,S_DP_SKLO,2,FALSE))</f>
        <v/>
      </c>
      <c r="AQ189" s="56"/>
      <c r="AR189" s="95">
        <f t="shared" ref="AR189" si="837">SUM(AJ189)+SUM(AL189)+SUM(AN189)+SUM(AP189)+SUM(AQ189)</f>
        <v>0</v>
      </c>
      <c r="AS189" s="49" t="str">
        <f>SADZBA_POISTNE_KH(B189,C189,D189,S189,0)&amp;PU1_KH(R189,P189,Q189,AG189,U189,AF189,0)&amp;DP_KH(D189,L189,AK189,AM189,AO189,AQ189,0)</f>
        <v/>
      </c>
    </row>
    <row r="190" spans="1:45" s="30" customFormat="1" ht="35.1" hidden="1" customHeight="1" x14ac:dyDescent="0.25">
      <c r="A190" s="31">
        <f t="shared" si="605"/>
        <v>177</v>
      </c>
      <c r="B190" s="32"/>
      <c r="C190" s="32"/>
      <c r="D190" s="32"/>
      <c r="E190" s="33"/>
      <c r="F190" s="33"/>
      <c r="G190" s="34"/>
      <c r="H190" s="33"/>
      <c r="I190" s="33"/>
      <c r="J190" s="33"/>
      <c r="K190" s="33"/>
      <c r="L190" s="32"/>
      <c r="M190" s="33"/>
      <c r="N190" s="33"/>
      <c r="O190" s="33"/>
      <c r="P190" s="50"/>
      <c r="Q190" s="72"/>
      <c r="R190" s="65" t="str">
        <f t="shared" si="756"/>
        <v/>
      </c>
      <c r="S190" s="32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4"/>
      <c r="AG190" s="54" t="str" cm="1">
        <f t="array" ref="AG190">IF(AND(ISNUMBER(R190),ISNUMBER(P190)),SADZBA_POISTNE(B190,C190,D190,S190,P190,OBJEMOVA_ZLAVA+OBCHODNA_ZLAVA,2),"")</f>
        <v/>
      </c>
      <c r="AH190" s="54" t="str">
        <f t="shared" ref="AH190" si="838">IF(AG190="","",ROUND(AG190*(1-OBJEMOVA_ZLAVA),0))</f>
        <v/>
      </c>
      <c r="AI190" s="86" t="str">
        <f t="shared" si="758"/>
        <v/>
      </c>
      <c r="AJ190" s="95" t="str" cm="1">
        <f t="array" ref="AJ190">IF(AG190="","",SADZBA_POISTNE(B190,C190,D190,S190,P190,OBJEMOVA_ZLAVA+OBCHODNA_ZLAVA,3))</f>
        <v/>
      </c>
      <c r="AK190" s="33"/>
      <c r="AL190" s="54" t="str">
        <f t="shared" ref="AL190" si="839">IF(OR(L190="",AK190="",D190=""),"",L190*VLOOKUP(AK190,S_DP_URAZ_BALIK,2,FALSE)*VLOOKUP(D190,S_URAZ_VOZIDLO,2,FALSE))</f>
        <v/>
      </c>
      <c r="AM190" s="33"/>
      <c r="AN190" s="54" t="str">
        <f t="shared" ref="AN190" si="840">IF(AM190="","",(VLOOKUP(AM190,S_DP_BATOZINA,3,FALSE)))</f>
        <v/>
      </c>
      <c r="AO190" s="33"/>
      <c r="AP190" s="54" t="str">
        <f t="shared" ref="AP190" si="841">IF(AO190="","",VLOOKUP(AO190,S_DP_SKLO,2,FALSE))</f>
        <v/>
      </c>
      <c r="AQ190" s="56"/>
      <c r="AR190" s="95">
        <f t="shared" ref="AR190" si="842">SUM(AJ190)+SUM(AL190)+SUM(AN190)+SUM(AP190)+SUM(AQ190)</f>
        <v>0</v>
      </c>
      <c r="AS190" s="49" t="str">
        <f>SADZBA_POISTNE_KH(B190,C190,D190,S190,0)&amp;PU1_KH(R190,P190,Q190,AG190,U190,AF190,0)&amp;DP_KH(D190,L190,AK190,AM190,AO190,AQ190,0)</f>
        <v/>
      </c>
    </row>
    <row r="191" spans="1:45" s="30" customFormat="1" ht="35.1" hidden="1" customHeight="1" x14ac:dyDescent="0.25">
      <c r="A191" s="31">
        <f t="shared" si="605"/>
        <v>178</v>
      </c>
      <c r="B191" s="32"/>
      <c r="C191" s="32"/>
      <c r="D191" s="32"/>
      <c r="E191" s="33"/>
      <c r="F191" s="33"/>
      <c r="G191" s="34"/>
      <c r="H191" s="33"/>
      <c r="I191" s="33"/>
      <c r="J191" s="33"/>
      <c r="K191" s="33"/>
      <c r="L191" s="32"/>
      <c r="M191" s="33"/>
      <c r="N191" s="33"/>
      <c r="O191" s="33"/>
      <c r="P191" s="50"/>
      <c r="Q191" s="72"/>
      <c r="R191" s="65" t="str">
        <f t="shared" si="756"/>
        <v/>
      </c>
      <c r="S191" s="32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4"/>
      <c r="AG191" s="54" t="str" cm="1">
        <f t="array" ref="AG191">IF(AND(ISNUMBER(R191),ISNUMBER(P191)),SADZBA_POISTNE(B191,C191,D191,S191,P191,OBJEMOVA_ZLAVA+OBCHODNA_ZLAVA,2),"")</f>
        <v/>
      </c>
      <c r="AH191" s="54" t="str">
        <f t="shared" ref="AH191" si="843">IF(AG191="","",ROUND(AG191*(1-OBJEMOVA_ZLAVA),0))</f>
        <v/>
      </c>
      <c r="AI191" s="86" t="str">
        <f t="shared" si="758"/>
        <v/>
      </c>
      <c r="AJ191" s="95" t="str" cm="1">
        <f t="array" ref="AJ191">IF(AG191="","",SADZBA_POISTNE(B191,C191,D191,S191,P191,OBJEMOVA_ZLAVA+OBCHODNA_ZLAVA,3))</f>
        <v/>
      </c>
      <c r="AK191" s="33"/>
      <c r="AL191" s="54" t="str">
        <f t="shared" ref="AL191" si="844">IF(OR(L191="",AK191="",D191=""),"",L191*VLOOKUP(AK191,S_DP_URAZ_BALIK,2,FALSE)*VLOOKUP(D191,S_URAZ_VOZIDLO,2,FALSE))</f>
        <v/>
      </c>
      <c r="AM191" s="33"/>
      <c r="AN191" s="54" t="str">
        <f t="shared" ref="AN191" si="845">IF(AM191="","",(VLOOKUP(AM191,S_DP_BATOZINA,3,FALSE)))</f>
        <v/>
      </c>
      <c r="AO191" s="33"/>
      <c r="AP191" s="54" t="str">
        <f t="shared" ref="AP191" si="846">IF(AO191="","",VLOOKUP(AO191,S_DP_SKLO,2,FALSE))</f>
        <v/>
      </c>
      <c r="AQ191" s="56"/>
      <c r="AR191" s="95">
        <f t="shared" ref="AR191" si="847">SUM(AJ191)+SUM(AL191)+SUM(AN191)+SUM(AP191)+SUM(AQ191)</f>
        <v>0</v>
      </c>
      <c r="AS191" s="49" t="str">
        <f>SADZBA_POISTNE_KH(B191,C191,D191,S191,0)&amp;PU1_KH(R191,P191,Q191,AG191,U191,AF191,0)&amp;DP_KH(D191,L191,AK191,AM191,AO191,AQ191,0)</f>
        <v/>
      </c>
    </row>
    <row r="192" spans="1:45" s="30" customFormat="1" ht="35.1" hidden="1" customHeight="1" x14ac:dyDescent="0.25">
      <c r="A192" s="31">
        <f t="shared" si="605"/>
        <v>179</v>
      </c>
      <c r="B192" s="32"/>
      <c r="C192" s="32"/>
      <c r="D192" s="32"/>
      <c r="E192" s="33"/>
      <c r="F192" s="33"/>
      <c r="G192" s="34"/>
      <c r="H192" s="33"/>
      <c r="I192" s="33"/>
      <c r="J192" s="33"/>
      <c r="K192" s="33"/>
      <c r="L192" s="32"/>
      <c r="M192" s="33"/>
      <c r="N192" s="33"/>
      <c r="O192" s="33"/>
      <c r="P192" s="50"/>
      <c r="Q192" s="72"/>
      <c r="R192" s="65" t="str">
        <f t="shared" si="756"/>
        <v/>
      </c>
      <c r="S192" s="32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4"/>
      <c r="AG192" s="54" t="str" cm="1">
        <f t="array" ref="AG192">IF(AND(ISNUMBER(R192),ISNUMBER(P192)),SADZBA_POISTNE(B192,C192,D192,S192,P192,OBJEMOVA_ZLAVA+OBCHODNA_ZLAVA,2),"")</f>
        <v/>
      </c>
      <c r="AH192" s="54" t="str">
        <f t="shared" ref="AH192" si="848">IF(AG192="","",ROUND(AG192*(1-OBJEMOVA_ZLAVA),0))</f>
        <v/>
      </c>
      <c r="AI192" s="86" t="str">
        <f t="shared" si="758"/>
        <v/>
      </c>
      <c r="AJ192" s="95" t="str" cm="1">
        <f t="array" ref="AJ192">IF(AG192="","",SADZBA_POISTNE(B192,C192,D192,S192,P192,OBJEMOVA_ZLAVA+OBCHODNA_ZLAVA,3))</f>
        <v/>
      </c>
      <c r="AK192" s="33"/>
      <c r="AL192" s="54" t="str">
        <f t="shared" ref="AL192" si="849">IF(OR(L192="",AK192="",D192=""),"",L192*VLOOKUP(AK192,S_DP_URAZ_BALIK,2,FALSE)*VLOOKUP(D192,S_URAZ_VOZIDLO,2,FALSE))</f>
        <v/>
      </c>
      <c r="AM192" s="33"/>
      <c r="AN192" s="54" t="str">
        <f t="shared" ref="AN192" si="850">IF(AM192="","",(VLOOKUP(AM192,S_DP_BATOZINA,3,FALSE)))</f>
        <v/>
      </c>
      <c r="AO192" s="33"/>
      <c r="AP192" s="54" t="str">
        <f t="shared" ref="AP192" si="851">IF(AO192="","",VLOOKUP(AO192,S_DP_SKLO,2,FALSE))</f>
        <v/>
      </c>
      <c r="AQ192" s="56"/>
      <c r="AR192" s="95">
        <f t="shared" ref="AR192" si="852">SUM(AJ192)+SUM(AL192)+SUM(AN192)+SUM(AP192)+SUM(AQ192)</f>
        <v>0</v>
      </c>
      <c r="AS192" s="49" t="str">
        <f>SADZBA_POISTNE_KH(B192,C192,D192,S192,0)&amp;PU1_KH(R192,P192,Q192,AG192,U192,AF192,0)&amp;DP_KH(D192,L192,AK192,AM192,AO192,AQ192,0)</f>
        <v/>
      </c>
    </row>
    <row r="193" spans="1:45" s="30" customFormat="1" ht="35.1" hidden="1" customHeight="1" x14ac:dyDescent="0.25">
      <c r="A193" s="31">
        <f t="shared" si="605"/>
        <v>180</v>
      </c>
      <c r="B193" s="32"/>
      <c r="C193" s="32"/>
      <c r="D193" s="32"/>
      <c r="E193" s="33"/>
      <c r="F193" s="33"/>
      <c r="G193" s="34"/>
      <c r="H193" s="33"/>
      <c r="I193" s="33"/>
      <c r="J193" s="33"/>
      <c r="K193" s="33"/>
      <c r="L193" s="32"/>
      <c r="M193" s="33"/>
      <c r="N193" s="33"/>
      <c r="O193" s="33"/>
      <c r="P193" s="50"/>
      <c r="Q193" s="72"/>
      <c r="R193" s="65" t="str">
        <f t="shared" si="756"/>
        <v/>
      </c>
      <c r="S193" s="32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4"/>
      <c r="AG193" s="54" t="str" cm="1">
        <f t="array" ref="AG193">IF(AND(ISNUMBER(R193),ISNUMBER(P193)),SADZBA_POISTNE(B193,C193,D193,S193,P193,OBJEMOVA_ZLAVA+OBCHODNA_ZLAVA,2),"")</f>
        <v/>
      </c>
      <c r="AH193" s="54" t="str">
        <f t="shared" ref="AH193" si="853">IF(AG193="","",ROUND(AG193*(1-OBJEMOVA_ZLAVA),0))</f>
        <v/>
      </c>
      <c r="AI193" s="86" t="str">
        <f t="shared" si="758"/>
        <v/>
      </c>
      <c r="AJ193" s="95" t="str" cm="1">
        <f t="array" ref="AJ193">IF(AG193="","",SADZBA_POISTNE(B193,C193,D193,S193,P193,OBJEMOVA_ZLAVA+OBCHODNA_ZLAVA,3))</f>
        <v/>
      </c>
      <c r="AK193" s="33"/>
      <c r="AL193" s="54" t="str">
        <f t="shared" ref="AL193" si="854">IF(OR(L193="",AK193="",D193=""),"",L193*VLOOKUP(AK193,S_DP_URAZ_BALIK,2,FALSE)*VLOOKUP(D193,S_URAZ_VOZIDLO,2,FALSE))</f>
        <v/>
      </c>
      <c r="AM193" s="33"/>
      <c r="AN193" s="54" t="str">
        <f t="shared" ref="AN193" si="855">IF(AM193="","",(VLOOKUP(AM193,S_DP_BATOZINA,3,FALSE)))</f>
        <v/>
      </c>
      <c r="AO193" s="33"/>
      <c r="AP193" s="54" t="str">
        <f t="shared" ref="AP193" si="856">IF(AO193="","",VLOOKUP(AO193,S_DP_SKLO,2,FALSE))</f>
        <v/>
      </c>
      <c r="AQ193" s="56"/>
      <c r="AR193" s="95">
        <f t="shared" ref="AR193" si="857">SUM(AJ193)+SUM(AL193)+SUM(AN193)+SUM(AP193)+SUM(AQ193)</f>
        <v>0</v>
      </c>
      <c r="AS193" s="49" t="str">
        <f>SADZBA_POISTNE_KH(B193,C193,D193,S193,0)&amp;PU1_KH(R193,P193,Q193,AG193,U193,AF193,0)&amp;DP_KH(D193,L193,AK193,AM193,AO193,AQ193,0)</f>
        <v/>
      </c>
    </row>
    <row r="194" spans="1:45" s="30" customFormat="1" ht="35.1" hidden="1" customHeight="1" x14ac:dyDescent="0.25">
      <c r="A194" s="31">
        <f t="shared" si="605"/>
        <v>181</v>
      </c>
      <c r="B194" s="32"/>
      <c r="C194" s="32"/>
      <c r="D194" s="32"/>
      <c r="E194" s="33"/>
      <c r="F194" s="33"/>
      <c r="G194" s="34"/>
      <c r="H194" s="33"/>
      <c r="I194" s="33"/>
      <c r="J194" s="33"/>
      <c r="K194" s="33"/>
      <c r="L194" s="32"/>
      <c r="M194" s="33"/>
      <c r="N194" s="33"/>
      <c r="O194" s="33"/>
      <c r="P194" s="50"/>
      <c r="Q194" s="72"/>
      <c r="R194" s="65" t="str">
        <f t="shared" si="756"/>
        <v/>
      </c>
      <c r="S194" s="32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4"/>
      <c r="AG194" s="54" t="str" cm="1">
        <f t="array" ref="AG194">IF(AND(ISNUMBER(R194),ISNUMBER(P194)),SADZBA_POISTNE(B194,C194,D194,S194,P194,OBJEMOVA_ZLAVA+OBCHODNA_ZLAVA,2),"")</f>
        <v/>
      </c>
      <c r="AH194" s="54" t="str">
        <f t="shared" ref="AH194" si="858">IF(AG194="","",ROUND(AG194*(1-OBJEMOVA_ZLAVA),0))</f>
        <v/>
      </c>
      <c r="AI194" s="86" t="str">
        <f t="shared" si="758"/>
        <v/>
      </c>
      <c r="AJ194" s="95" t="str" cm="1">
        <f t="array" ref="AJ194">IF(AG194="","",SADZBA_POISTNE(B194,C194,D194,S194,P194,OBJEMOVA_ZLAVA+OBCHODNA_ZLAVA,3))</f>
        <v/>
      </c>
      <c r="AK194" s="33"/>
      <c r="AL194" s="54" t="str">
        <f t="shared" ref="AL194" si="859">IF(OR(L194="",AK194="",D194=""),"",L194*VLOOKUP(AK194,S_DP_URAZ_BALIK,2,FALSE)*VLOOKUP(D194,S_URAZ_VOZIDLO,2,FALSE))</f>
        <v/>
      </c>
      <c r="AM194" s="33"/>
      <c r="AN194" s="54" t="str">
        <f t="shared" ref="AN194" si="860">IF(AM194="","",(VLOOKUP(AM194,S_DP_BATOZINA,3,FALSE)))</f>
        <v/>
      </c>
      <c r="AO194" s="33"/>
      <c r="AP194" s="54" t="str">
        <f t="shared" ref="AP194" si="861">IF(AO194="","",VLOOKUP(AO194,S_DP_SKLO,2,FALSE))</f>
        <v/>
      </c>
      <c r="AQ194" s="56"/>
      <c r="AR194" s="95">
        <f t="shared" ref="AR194" si="862">SUM(AJ194)+SUM(AL194)+SUM(AN194)+SUM(AP194)+SUM(AQ194)</f>
        <v>0</v>
      </c>
      <c r="AS194" s="49" t="str">
        <f>SADZBA_POISTNE_KH(B194,C194,D194,S194,0)&amp;PU1_KH(R194,P194,Q194,AG194,U194,AF194,0)&amp;DP_KH(D194,L194,AK194,AM194,AO194,AQ194,0)</f>
        <v/>
      </c>
    </row>
    <row r="195" spans="1:45" s="30" customFormat="1" ht="35.1" hidden="1" customHeight="1" x14ac:dyDescent="0.25">
      <c r="A195" s="31">
        <f t="shared" si="605"/>
        <v>182</v>
      </c>
      <c r="B195" s="32"/>
      <c r="C195" s="32"/>
      <c r="D195" s="32"/>
      <c r="E195" s="33"/>
      <c r="F195" s="33"/>
      <c r="G195" s="34"/>
      <c r="H195" s="33"/>
      <c r="I195" s="33"/>
      <c r="J195" s="33"/>
      <c r="K195" s="33"/>
      <c r="L195" s="32"/>
      <c r="M195" s="33"/>
      <c r="N195" s="33"/>
      <c r="O195" s="33"/>
      <c r="P195" s="50"/>
      <c r="Q195" s="72"/>
      <c r="R195" s="65" t="str">
        <f t="shared" si="756"/>
        <v/>
      </c>
      <c r="S195" s="32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4"/>
      <c r="AG195" s="54" t="str" cm="1">
        <f t="array" ref="AG195">IF(AND(ISNUMBER(R195),ISNUMBER(P195)),SADZBA_POISTNE(B195,C195,D195,S195,P195,OBJEMOVA_ZLAVA+OBCHODNA_ZLAVA,2),"")</f>
        <v/>
      </c>
      <c r="AH195" s="54" t="str">
        <f t="shared" ref="AH195" si="863">IF(AG195="","",ROUND(AG195*(1-OBJEMOVA_ZLAVA),0))</f>
        <v/>
      </c>
      <c r="AI195" s="86" t="str">
        <f t="shared" si="758"/>
        <v/>
      </c>
      <c r="AJ195" s="95" t="str" cm="1">
        <f t="array" ref="AJ195">IF(AG195="","",SADZBA_POISTNE(B195,C195,D195,S195,P195,OBJEMOVA_ZLAVA+OBCHODNA_ZLAVA,3))</f>
        <v/>
      </c>
      <c r="AK195" s="33"/>
      <c r="AL195" s="54" t="str">
        <f t="shared" ref="AL195" si="864">IF(OR(L195="",AK195="",D195=""),"",L195*VLOOKUP(AK195,S_DP_URAZ_BALIK,2,FALSE)*VLOOKUP(D195,S_URAZ_VOZIDLO,2,FALSE))</f>
        <v/>
      </c>
      <c r="AM195" s="33"/>
      <c r="AN195" s="54" t="str">
        <f t="shared" ref="AN195" si="865">IF(AM195="","",(VLOOKUP(AM195,S_DP_BATOZINA,3,FALSE)))</f>
        <v/>
      </c>
      <c r="AO195" s="33"/>
      <c r="AP195" s="54" t="str">
        <f t="shared" ref="AP195" si="866">IF(AO195="","",VLOOKUP(AO195,S_DP_SKLO,2,FALSE))</f>
        <v/>
      </c>
      <c r="AQ195" s="56"/>
      <c r="AR195" s="95">
        <f t="shared" ref="AR195" si="867">SUM(AJ195)+SUM(AL195)+SUM(AN195)+SUM(AP195)+SUM(AQ195)</f>
        <v>0</v>
      </c>
      <c r="AS195" s="49" t="str">
        <f>SADZBA_POISTNE_KH(B195,C195,D195,S195,0)&amp;PU1_KH(R195,P195,Q195,AG195,U195,AF195,0)&amp;DP_KH(D195,L195,AK195,AM195,AO195,AQ195,0)</f>
        <v/>
      </c>
    </row>
    <row r="196" spans="1:45" s="30" customFormat="1" ht="35.1" hidden="1" customHeight="1" x14ac:dyDescent="0.25">
      <c r="A196" s="31">
        <f t="shared" si="605"/>
        <v>183</v>
      </c>
      <c r="B196" s="32"/>
      <c r="C196" s="32"/>
      <c r="D196" s="32"/>
      <c r="E196" s="33"/>
      <c r="F196" s="33"/>
      <c r="G196" s="34"/>
      <c r="H196" s="33"/>
      <c r="I196" s="33"/>
      <c r="J196" s="33"/>
      <c r="K196" s="33"/>
      <c r="L196" s="32"/>
      <c r="M196" s="33"/>
      <c r="N196" s="33"/>
      <c r="O196" s="33"/>
      <c r="P196" s="50"/>
      <c r="Q196" s="72"/>
      <c r="R196" s="65" t="str">
        <f t="shared" si="756"/>
        <v/>
      </c>
      <c r="S196" s="32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4"/>
      <c r="AG196" s="54" t="str" cm="1">
        <f t="array" ref="AG196">IF(AND(ISNUMBER(R196),ISNUMBER(P196)),SADZBA_POISTNE(B196,C196,D196,S196,P196,OBJEMOVA_ZLAVA+OBCHODNA_ZLAVA,2),"")</f>
        <v/>
      </c>
      <c r="AH196" s="54" t="str">
        <f t="shared" ref="AH196" si="868">IF(AG196="","",ROUND(AG196*(1-OBJEMOVA_ZLAVA),0))</f>
        <v/>
      </c>
      <c r="AI196" s="86" t="str">
        <f t="shared" si="758"/>
        <v/>
      </c>
      <c r="AJ196" s="95" t="str" cm="1">
        <f t="array" ref="AJ196">IF(AG196="","",SADZBA_POISTNE(B196,C196,D196,S196,P196,OBJEMOVA_ZLAVA+OBCHODNA_ZLAVA,3))</f>
        <v/>
      </c>
      <c r="AK196" s="33"/>
      <c r="AL196" s="54" t="str">
        <f t="shared" ref="AL196" si="869">IF(OR(L196="",AK196="",D196=""),"",L196*VLOOKUP(AK196,S_DP_URAZ_BALIK,2,FALSE)*VLOOKUP(D196,S_URAZ_VOZIDLO,2,FALSE))</f>
        <v/>
      </c>
      <c r="AM196" s="33"/>
      <c r="AN196" s="54" t="str">
        <f t="shared" ref="AN196" si="870">IF(AM196="","",(VLOOKUP(AM196,S_DP_BATOZINA,3,FALSE)))</f>
        <v/>
      </c>
      <c r="AO196" s="33"/>
      <c r="AP196" s="54" t="str">
        <f t="shared" ref="AP196" si="871">IF(AO196="","",VLOOKUP(AO196,S_DP_SKLO,2,FALSE))</f>
        <v/>
      </c>
      <c r="AQ196" s="56"/>
      <c r="AR196" s="95">
        <f t="shared" ref="AR196" si="872">SUM(AJ196)+SUM(AL196)+SUM(AN196)+SUM(AP196)+SUM(AQ196)</f>
        <v>0</v>
      </c>
      <c r="AS196" s="49" t="str">
        <f>SADZBA_POISTNE_KH(B196,C196,D196,S196,0)&amp;PU1_KH(R196,P196,Q196,AG196,U196,AF196,0)&amp;DP_KH(D196,L196,AK196,AM196,AO196,AQ196,0)</f>
        <v/>
      </c>
    </row>
    <row r="197" spans="1:45" s="30" customFormat="1" ht="35.1" hidden="1" customHeight="1" x14ac:dyDescent="0.25">
      <c r="A197" s="31">
        <f t="shared" si="605"/>
        <v>184</v>
      </c>
      <c r="B197" s="32"/>
      <c r="C197" s="32"/>
      <c r="D197" s="32"/>
      <c r="E197" s="33"/>
      <c r="F197" s="33"/>
      <c r="G197" s="34"/>
      <c r="H197" s="33"/>
      <c r="I197" s="33"/>
      <c r="J197" s="33"/>
      <c r="K197" s="33"/>
      <c r="L197" s="32"/>
      <c r="M197" s="33"/>
      <c r="N197" s="33"/>
      <c r="O197" s="33"/>
      <c r="P197" s="50"/>
      <c r="Q197" s="72"/>
      <c r="R197" s="65" t="str">
        <f t="shared" si="756"/>
        <v/>
      </c>
      <c r="S197" s="32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4"/>
      <c r="AG197" s="54" t="str" cm="1">
        <f t="array" ref="AG197">IF(AND(ISNUMBER(R197),ISNUMBER(P197)),SADZBA_POISTNE(B197,C197,D197,S197,P197,OBJEMOVA_ZLAVA+OBCHODNA_ZLAVA,2),"")</f>
        <v/>
      </c>
      <c r="AH197" s="54" t="str">
        <f t="shared" ref="AH197" si="873">IF(AG197="","",ROUND(AG197*(1-OBJEMOVA_ZLAVA),0))</f>
        <v/>
      </c>
      <c r="AI197" s="86" t="str">
        <f t="shared" si="758"/>
        <v/>
      </c>
      <c r="AJ197" s="95" t="str" cm="1">
        <f t="array" ref="AJ197">IF(AG197="","",SADZBA_POISTNE(B197,C197,D197,S197,P197,OBJEMOVA_ZLAVA+OBCHODNA_ZLAVA,3))</f>
        <v/>
      </c>
      <c r="AK197" s="33"/>
      <c r="AL197" s="54" t="str">
        <f t="shared" ref="AL197" si="874">IF(OR(L197="",AK197="",D197=""),"",L197*VLOOKUP(AK197,S_DP_URAZ_BALIK,2,FALSE)*VLOOKUP(D197,S_URAZ_VOZIDLO,2,FALSE))</f>
        <v/>
      </c>
      <c r="AM197" s="33"/>
      <c r="AN197" s="54" t="str">
        <f t="shared" ref="AN197" si="875">IF(AM197="","",(VLOOKUP(AM197,S_DP_BATOZINA,3,FALSE)))</f>
        <v/>
      </c>
      <c r="AO197" s="33"/>
      <c r="AP197" s="54" t="str">
        <f t="shared" ref="AP197" si="876">IF(AO197="","",VLOOKUP(AO197,S_DP_SKLO,2,FALSE))</f>
        <v/>
      </c>
      <c r="AQ197" s="56"/>
      <c r="AR197" s="95">
        <f t="shared" ref="AR197" si="877">SUM(AJ197)+SUM(AL197)+SUM(AN197)+SUM(AP197)+SUM(AQ197)</f>
        <v>0</v>
      </c>
      <c r="AS197" s="49" t="str">
        <f>SADZBA_POISTNE_KH(B197,C197,D197,S197,0)&amp;PU1_KH(R197,P197,Q197,AG197,U197,AF197,0)&amp;DP_KH(D197,L197,AK197,AM197,AO197,AQ197,0)</f>
        <v/>
      </c>
    </row>
    <row r="198" spans="1:45" s="30" customFormat="1" ht="35.1" hidden="1" customHeight="1" x14ac:dyDescent="0.25">
      <c r="A198" s="31">
        <f t="shared" si="605"/>
        <v>185</v>
      </c>
      <c r="B198" s="32"/>
      <c r="C198" s="32"/>
      <c r="D198" s="32"/>
      <c r="E198" s="33"/>
      <c r="F198" s="33"/>
      <c r="G198" s="34"/>
      <c r="H198" s="33"/>
      <c r="I198" s="33"/>
      <c r="J198" s="33"/>
      <c r="K198" s="33"/>
      <c r="L198" s="32"/>
      <c r="M198" s="33"/>
      <c r="N198" s="33"/>
      <c r="O198" s="33"/>
      <c r="P198" s="50"/>
      <c r="Q198" s="72"/>
      <c r="R198" s="65" t="str">
        <f t="shared" si="756"/>
        <v/>
      </c>
      <c r="S198" s="32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4"/>
      <c r="AG198" s="54" t="str" cm="1">
        <f t="array" ref="AG198">IF(AND(ISNUMBER(R198),ISNUMBER(P198)),SADZBA_POISTNE(B198,C198,D198,S198,P198,OBJEMOVA_ZLAVA+OBCHODNA_ZLAVA,2),"")</f>
        <v/>
      </c>
      <c r="AH198" s="54" t="str">
        <f t="shared" ref="AH198" si="878">IF(AG198="","",ROUND(AG198*(1-OBJEMOVA_ZLAVA),0))</f>
        <v/>
      </c>
      <c r="AI198" s="86" t="str">
        <f t="shared" si="758"/>
        <v/>
      </c>
      <c r="AJ198" s="95" t="str" cm="1">
        <f t="array" ref="AJ198">IF(AG198="","",SADZBA_POISTNE(B198,C198,D198,S198,P198,OBJEMOVA_ZLAVA+OBCHODNA_ZLAVA,3))</f>
        <v/>
      </c>
      <c r="AK198" s="33"/>
      <c r="AL198" s="54" t="str">
        <f t="shared" ref="AL198" si="879">IF(OR(L198="",AK198="",D198=""),"",L198*VLOOKUP(AK198,S_DP_URAZ_BALIK,2,FALSE)*VLOOKUP(D198,S_URAZ_VOZIDLO,2,FALSE))</f>
        <v/>
      </c>
      <c r="AM198" s="33"/>
      <c r="AN198" s="54" t="str">
        <f t="shared" ref="AN198" si="880">IF(AM198="","",(VLOOKUP(AM198,S_DP_BATOZINA,3,FALSE)))</f>
        <v/>
      </c>
      <c r="AO198" s="33"/>
      <c r="AP198" s="54" t="str">
        <f t="shared" ref="AP198" si="881">IF(AO198="","",VLOOKUP(AO198,S_DP_SKLO,2,FALSE))</f>
        <v/>
      </c>
      <c r="AQ198" s="56"/>
      <c r="AR198" s="95">
        <f t="shared" ref="AR198" si="882">SUM(AJ198)+SUM(AL198)+SUM(AN198)+SUM(AP198)+SUM(AQ198)</f>
        <v>0</v>
      </c>
      <c r="AS198" s="49" t="str">
        <f>SADZBA_POISTNE_KH(B198,C198,D198,S198,0)&amp;PU1_KH(R198,P198,Q198,AG198,U198,AF198,0)&amp;DP_KH(D198,L198,AK198,AM198,AO198,AQ198,0)</f>
        <v/>
      </c>
    </row>
    <row r="199" spans="1:45" s="30" customFormat="1" ht="35.1" hidden="1" customHeight="1" x14ac:dyDescent="0.25">
      <c r="A199" s="31">
        <f t="shared" si="605"/>
        <v>186</v>
      </c>
      <c r="B199" s="32"/>
      <c r="C199" s="32"/>
      <c r="D199" s="32"/>
      <c r="E199" s="33"/>
      <c r="F199" s="33"/>
      <c r="G199" s="34"/>
      <c r="H199" s="33"/>
      <c r="I199" s="33"/>
      <c r="J199" s="33"/>
      <c r="K199" s="33"/>
      <c r="L199" s="32"/>
      <c r="M199" s="33"/>
      <c r="N199" s="33"/>
      <c r="O199" s="33"/>
      <c r="P199" s="50"/>
      <c r="Q199" s="72"/>
      <c r="R199" s="65" t="str">
        <f t="shared" si="756"/>
        <v/>
      </c>
      <c r="S199" s="32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4"/>
      <c r="AG199" s="54" t="str" cm="1">
        <f t="array" ref="AG199">IF(AND(ISNUMBER(R199),ISNUMBER(P199)),SADZBA_POISTNE(B199,C199,D199,S199,P199,OBJEMOVA_ZLAVA+OBCHODNA_ZLAVA,2),"")</f>
        <v/>
      </c>
      <c r="AH199" s="54" t="str">
        <f t="shared" ref="AH199" si="883">IF(AG199="","",ROUND(AG199*(1-OBJEMOVA_ZLAVA),0))</f>
        <v/>
      </c>
      <c r="AI199" s="86" t="str">
        <f t="shared" si="758"/>
        <v/>
      </c>
      <c r="AJ199" s="95" t="str" cm="1">
        <f t="array" ref="AJ199">IF(AG199="","",SADZBA_POISTNE(B199,C199,D199,S199,P199,OBJEMOVA_ZLAVA+OBCHODNA_ZLAVA,3))</f>
        <v/>
      </c>
      <c r="AK199" s="33"/>
      <c r="AL199" s="54" t="str">
        <f t="shared" ref="AL199" si="884">IF(OR(L199="",AK199="",D199=""),"",L199*VLOOKUP(AK199,S_DP_URAZ_BALIK,2,FALSE)*VLOOKUP(D199,S_URAZ_VOZIDLO,2,FALSE))</f>
        <v/>
      </c>
      <c r="AM199" s="33"/>
      <c r="AN199" s="54" t="str">
        <f t="shared" ref="AN199" si="885">IF(AM199="","",(VLOOKUP(AM199,S_DP_BATOZINA,3,FALSE)))</f>
        <v/>
      </c>
      <c r="AO199" s="33"/>
      <c r="AP199" s="54" t="str">
        <f t="shared" ref="AP199" si="886">IF(AO199="","",VLOOKUP(AO199,S_DP_SKLO,2,FALSE))</f>
        <v/>
      </c>
      <c r="AQ199" s="56"/>
      <c r="AR199" s="95">
        <f t="shared" ref="AR199" si="887">SUM(AJ199)+SUM(AL199)+SUM(AN199)+SUM(AP199)+SUM(AQ199)</f>
        <v>0</v>
      </c>
      <c r="AS199" s="49" t="str">
        <f>SADZBA_POISTNE_KH(B199,C199,D199,S199,0)&amp;PU1_KH(R199,P199,Q199,AG199,U199,AF199,0)&amp;DP_KH(D199,L199,AK199,AM199,AO199,AQ199,0)</f>
        <v/>
      </c>
    </row>
    <row r="200" spans="1:45" s="30" customFormat="1" ht="35.1" hidden="1" customHeight="1" x14ac:dyDescent="0.25">
      <c r="A200" s="31">
        <f t="shared" si="605"/>
        <v>187</v>
      </c>
      <c r="B200" s="32"/>
      <c r="C200" s="32"/>
      <c r="D200" s="32"/>
      <c r="E200" s="33"/>
      <c r="F200" s="33"/>
      <c r="G200" s="34"/>
      <c r="H200" s="33"/>
      <c r="I200" s="33"/>
      <c r="J200" s="33"/>
      <c r="K200" s="33"/>
      <c r="L200" s="32"/>
      <c r="M200" s="33"/>
      <c r="N200" s="33"/>
      <c r="O200" s="33"/>
      <c r="P200" s="50"/>
      <c r="Q200" s="72"/>
      <c r="R200" s="65" t="str">
        <f t="shared" si="756"/>
        <v/>
      </c>
      <c r="S200" s="32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4"/>
      <c r="AG200" s="54" t="str" cm="1">
        <f t="array" ref="AG200">IF(AND(ISNUMBER(R200),ISNUMBER(P200)),SADZBA_POISTNE(B200,C200,D200,S200,P200,OBJEMOVA_ZLAVA+OBCHODNA_ZLAVA,2),"")</f>
        <v/>
      </c>
      <c r="AH200" s="54" t="str">
        <f t="shared" ref="AH200" si="888">IF(AG200="","",ROUND(AG200*(1-OBJEMOVA_ZLAVA),0))</f>
        <v/>
      </c>
      <c r="AI200" s="86" t="str">
        <f t="shared" si="758"/>
        <v/>
      </c>
      <c r="AJ200" s="95" t="str" cm="1">
        <f t="array" ref="AJ200">IF(AG200="","",SADZBA_POISTNE(B200,C200,D200,S200,P200,OBJEMOVA_ZLAVA+OBCHODNA_ZLAVA,3))</f>
        <v/>
      </c>
      <c r="AK200" s="33"/>
      <c r="AL200" s="54" t="str">
        <f t="shared" ref="AL200" si="889">IF(OR(L200="",AK200="",D200=""),"",L200*VLOOKUP(AK200,S_DP_URAZ_BALIK,2,FALSE)*VLOOKUP(D200,S_URAZ_VOZIDLO,2,FALSE))</f>
        <v/>
      </c>
      <c r="AM200" s="33"/>
      <c r="AN200" s="54" t="str">
        <f t="shared" ref="AN200" si="890">IF(AM200="","",(VLOOKUP(AM200,S_DP_BATOZINA,3,FALSE)))</f>
        <v/>
      </c>
      <c r="AO200" s="33"/>
      <c r="AP200" s="54" t="str">
        <f t="shared" ref="AP200" si="891">IF(AO200="","",VLOOKUP(AO200,S_DP_SKLO,2,FALSE))</f>
        <v/>
      </c>
      <c r="AQ200" s="56"/>
      <c r="AR200" s="95">
        <f t="shared" ref="AR200" si="892">SUM(AJ200)+SUM(AL200)+SUM(AN200)+SUM(AP200)+SUM(AQ200)</f>
        <v>0</v>
      </c>
      <c r="AS200" s="49" t="str">
        <f>SADZBA_POISTNE_KH(B200,C200,D200,S200,0)&amp;PU1_KH(R200,P200,Q200,AG200,U200,AF200,0)&amp;DP_KH(D200,L200,AK200,AM200,AO200,AQ200,0)</f>
        <v/>
      </c>
    </row>
    <row r="201" spans="1:45" s="30" customFormat="1" ht="35.1" hidden="1" customHeight="1" x14ac:dyDescent="0.25">
      <c r="A201" s="31">
        <f t="shared" si="605"/>
        <v>188</v>
      </c>
      <c r="B201" s="32"/>
      <c r="C201" s="32"/>
      <c r="D201" s="32"/>
      <c r="E201" s="33"/>
      <c r="F201" s="33"/>
      <c r="G201" s="34"/>
      <c r="H201" s="33"/>
      <c r="I201" s="33"/>
      <c r="J201" s="33"/>
      <c r="K201" s="33"/>
      <c r="L201" s="32"/>
      <c r="M201" s="33"/>
      <c r="N201" s="33"/>
      <c r="O201" s="33"/>
      <c r="P201" s="50"/>
      <c r="Q201" s="72"/>
      <c r="R201" s="65" t="str">
        <f t="shared" si="756"/>
        <v/>
      </c>
      <c r="S201" s="32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4"/>
      <c r="AG201" s="54" t="str" cm="1">
        <f t="array" ref="AG201">IF(AND(ISNUMBER(R201),ISNUMBER(P201)),SADZBA_POISTNE(B201,C201,D201,S201,P201,OBJEMOVA_ZLAVA+OBCHODNA_ZLAVA,2),"")</f>
        <v/>
      </c>
      <c r="AH201" s="54" t="str">
        <f t="shared" ref="AH201" si="893">IF(AG201="","",ROUND(AG201*(1-OBJEMOVA_ZLAVA),0))</f>
        <v/>
      </c>
      <c r="AI201" s="86" t="str">
        <f t="shared" si="758"/>
        <v/>
      </c>
      <c r="AJ201" s="95" t="str" cm="1">
        <f t="array" ref="AJ201">IF(AG201="","",SADZBA_POISTNE(B201,C201,D201,S201,P201,OBJEMOVA_ZLAVA+OBCHODNA_ZLAVA,3))</f>
        <v/>
      </c>
      <c r="AK201" s="33"/>
      <c r="AL201" s="54" t="str">
        <f t="shared" ref="AL201" si="894">IF(OR(L201="",AK201="",D201=""),"",L201*VLOOKUP(AK201,S_DP_URAZ_BALIK,2,FALSE)*VLOOKUP(D201,S_URAZ_VOZIDLO,2,FALSE))</f>
        <v/>
      </c>
      <c r="AM201" s="33"/>
      <c r="AN201" s="54" t="str">
        <f t="shared" ref="AN201" si="895">IF(AM201="","",(VLOOKUP(AM201,S_DP_BATOZINA,3,FALSE)))</f>
        <v/>
      </c>
      <c r="AO201" s="33"/>
      <c r="AP201" s="54" t="str">
        <f t="shared" ref="AP201" si="896">IF(AO201="","",VLOOKUP(AO201,S_DP_SKLO,2,FALSE))</f>
        <v/>
      </c>
      <c r="AQ201" s="56"/>
      <c r="AR201" s="95">
        <f t="shared" ref="AR201" si="897">SUM(AJ201)+SUM(AL201)+SUM(AN201)+SUM(AP201)+SUM(AQ201)</f>
        <v>0</v>
      </c>
      <c r="AS201" s="49" t="str">
        <f>SADZBA_POISTNE_KH(B201,C201,D201,S201,0)&amp;PU1_KH(R201,P201,Q201,AG201,U201,AF201,0)&amp;DP_KH(D201,L201,AK201,AM201,AO201,AQ201,0)</f>
        <v/>
      </c>
    </row>
    <row r="202" spans="1:45" s="30" customFormat="1" ht="35.1" hidden="1" customHeight="1" x14ac:dyDescent="0.25">
      <c r="A202" s="31">
        <f t="shared" si="605"/>
        <v>189</v>
      </c>
      <c r="B202" s="32"/>
      <c r="C202" s="32"/>
      <c r="D202" s="32"/>
      <c r="E202" s="33"/>
      <c r="F202" s="33"/>
      <c r="G202" s="34"/>
      <c r="H202" s="33"/>
      <c r="I202" s="33"/>
      <c r="J202" s="33"/>
      <c r="K202" s="33"/>
      <c r="L202" s="32"/>
      <c r="M202" s="33"/>
      <c r="N202" s="33"/>
      <c r="O202" s="33"/>
      <c r="P202" s="50"/>
      <c r="Q202" s="72"/>
      <c r="R202" s="65" t="str">
        <f t="shared" si="756"/>
        <v/>
      </c>
      <c r="S202" s="32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4"/>
      <c r="AG202" s="54" t="str" cm="1">
        <f t="array" ref="AG202">IF(AND(ISNUMBER(R202),ISNUMBER(P202)),SADZBA_POISTNE(B202,C202,D202,S202,P202,OBJEMOVA_ZLAVA+OBCHODNA_ZLAVA,2),"")</f>
        <v/>
      </c>
      <c r="AH202" s="54" t="str">
        <f t="shared" ref="AH202" si="898">IF(AG202="","",ROUND(AG202*(1-OBJEMOVA_ZLAVA),0))</f>
        <v/>
      </c>
      <c r="AI202" s="86" t="str">
        <f t="shared" si="758"/>
        <v/>
      </c>
      <c r="AJ202" s="95" t="str" cm="1">
        <f t="array" ref="AJ202">IF(AG202="","",SADZBA_POISTNE(B202,C202,D202,S202,P202,OBJEMOVA_ZLAVA+OBCHODNA_ZLAVA,3))</f>
        <v/>
      </c>
      <c r="AK202" s="33"/>
      <c r="AL202" s="54" t="str">
        <f t="shared" ref="AL202" si="899">IF(OR(L202="",AK202="",D202=""),"",L202*VLOOKUP(AK202,S_DP_URAZ_BALIK,2,FALSE)*VLOOKUP(D202,S_URAZ_VOZIDLO,2,FALSE))</f>
        <v/>
      </c>
      <c r="AM202" s="33"/>
      <c r="AN202" s="54" t="str">
        <f t="shared" ref="AN202" si="900">IF(AM202="","",(VLOOKUP(AM202,S_DP_BATOZINA,3,FALSE)))</f>
        <v/>
      </c>
      <c r="AO202" s="33"/>
      <c r="AP202" s="54" t="str">
        <f t="shared" ref="AP202" si="901">IF(AO202="","",VLOOKUP(AO202,S_DP_SKLO,2,FALSE))</f>
        <v/>
      </c>
      <c r="AQ202" s="56"/>
      <c r="AR202" s="95">
        <f t="shared" ref="AR202" si="902">SUM(AJ202)+SUM(AL202)+SUM(AN202)+SUM(AP202)+SUM(AQ202)</f>
        <v>0</v>
      </c>
      <c r="AS202" s="49" t="str">
        <f>SADZBA_POISTNE_KH(B202,C202,D202,S202,0)&amp;PU1_KH(R202,P202,Q202,AG202,U202,AF202,0)&amp;DP_KH(D202,L202,AK202,AM202,AO202,AQ202,0)</f>
        <v/>
      </c>
    </row>
    <row r="203" spans="1:45" s="30" customFormat="1" ht="35.1" hidden="1" customHeight="1" x14ac:dyDescent="0.25">
      <c r="A203" s="31">
        <f t="shared" si="605"/>
        <v>190</v>
      </c>
      <c r="B203" s="32"/>
      <c r="C203" s="32"/>
      <c r="D203" s="32"/>
      <c r="E203" s="33"/>
      <c r="F203" s="33"/>
      <c r="G203" s="34"/>
      <c r="H203" s="33"/>
      <c r="I203" s="33"/>
      <c r="J203" s="33"/>
      <c r="K203" s="33"/>
      <c r="L203" s="32"/>
      <c r="M203" s="33"/>
      <c r="N203" s="33"/>
      <c r="O203" s="33"/>
      <c r="P203" s="50"/>
      <c r="Q203" s="72"/>
      <c r="R203" s="65" t="str">
        <f t="shared" si="756"/>
        <v/>
      </c>
      <c r="S203" s="32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4"/>
      <c r="AG203" s="54" t="str" cm="1">
        <f t="array" ref="AG203">IF(AND(ISNUMBER(R203),ISNUMBER(P203)),SADZBA_POISTNE(B203,C203,D203,S203,P203,OBJEMOVA_ZLAVA+OBCHODNA_ZLAVA,2),"")</f>
        <v/>
      </c>
      <c r="AH203" s="54" t="str">
        <f t="shared" ref="AH203" si="903">IF(AG203="","",ROUND(AG203*(1-OBJEMOVA_ZLAVA),0))</f>
        <v/>
      </c>
      <c r="AI203" s="86" t="str">
        <f t="shared" si="758"/>
        <v/>
      </c>
      <c r="AJ203" s="95" t="str" cm="1">
        <f t="array" ref="AJ203">IF(AG203="","",SADZBA_POISTNE(B203,C203,D203,S203,P203,OBJEMOVA_ZLAVA+OBCHODNA_ZLAVA,3))</f>
        <v/>
      </c>
      <c r="AK203" s="33"/>
      <c r="AL203" s="54" t="str">
        <f t="shared" ref="AL203" si="904">IF(OR(L203="",AK203="",D203=""),"",L203*VLOOKUP(AK203,S_DP_URAZ_BALIK,2,FALSE)*VLOOKUP(D203,S_URAZ_VOZIDLO,2,FALSE))</f>
        <v/>
      </c>
      <c r="AM203" s="33"/>
      <c r="AN203" s="54" t="str">
        <f t="shared" ref="AN203" si="905">IF(AM203="","",(VLOOKUP(AM203,S_DP_BATOZINA,3,FALSE)))</f>
        <v/>
      </c>
      <c r="AO203" s="33"/>
      <c r="AP203" s="54" t="str">
        <f t="shared" ref="AP203" si="906">IF(AO203="","",VLOOKUP(AO203,S_DP_SKLO,2,FALSE))</f>
        <v/>
      </c>
      <c r="AQ203" s="56"/>
      <c r="AR203" s="95">
        <f t="shared" ref="AR203" si="907">SUM(AJ203)+SUM(AL203)+SUM(AN203)+SUM(AP203)+SUM(AQ203)</f>
        <v>0</v>
      </c>
      <c r="AS203" s="49" t="str">
        <f>SADZBA_POISTNE_KH(B203,C203,D203,S203,0)&amp;PU1_KH(R203,P203,Q203,AG203,U203,AF203,0)&amp;DP_KH(D203,L203,AK203,AM203,AO203,AQ203,0)</f>
        <v/>
      </c>
    </row>
    <row r="204" spans="1:45" s="30" customFormat="1" ht="35.1" hidden="1" customHeight="1" x14ac:dyDescent="0.25">
      <c r="A204" s="31">
        <f t="shared" si="605"/>
        <v>191</v>
      </c>
      <c r="B204" s="32"/>
      <c r="C204" s="32"/>
      <c r="D204" s="32"/>
      <c r="E204" s="33"/>
      <c r="F204" s="33"/>
      <c r="G204" s="34"/>
      <c r="H204" s="33"/>
      <c r="I204" s="33"/>
      <c r="J204" s="33"/>
      <c r="K204" s="33"/>
      <c r="L204" s="32"/>
      <c r="M204" s="33"/>
      <c r="N204" s="33"/>
      <c r="O204" s="33"/>
      <c r="P204" s="50"/>
      <c r="Q204" s="72"/>
      <c r="R204" s="65" t="str">
        <f t="shared" si="756"/>
        <v/>
      </c>
      <c r="S204" s="32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4"/>
      <c r="AG204" s="54" t="str" cm="1">
        <f t="array" ref="AG204">IF(AND(ISNUMBER(R204),ISNUMBER(P204)),SADZBA_POISTNE(B204,C204,D204,S204,P204,OBJEMOVA_ZLAVA+OBCHODNA_ZLAVA,2),"")</f>
        <v/>
      </c>
      <c r="AH204" s="54" t="str">
        <f t="shared" ref="AH204" si="908">IF(AG204="","",ROUND(AG204*(1-OBJEMOVA_ZLAVA),0))</f>
        <v/>
      </c>
      <c r="AI204" s="86" t="str">
        <f t="shared" si="758"/>
        <v/>
      </c>
      <c r="AJ204" s="95" t="str" cm="1">
        <f t="array" ref="AJ204">IF(AG204="","",SADZBA_POISTNE(B204,C204,D204,S204,P204,OBJEMOVA_ZLAVA+OBCHODNA_ZLAVA,3))</f>
        <v/>
      </c>
      <c r="AK204" s="33"/>
      <c r="AL204" s="54" t="str">
        <f t="shared" ref="AL204" si="909">IF(OR(L204="",AK204="",D204=""),"",L204*VLOOKUP(AK204,S_DP_URAZ_BALIK,2,FALSE)*VLOOKUP(D204,S_URAZ_VOZIDLO,2,FALSE))</f>
        <v/>
      </c>
      <c r="AM204" s="33"/>
      <c r="AN204" s="54" t="str">
        <f t="shared" ref="AN204" si="910">IF(AM204="","",(VLOOKUP(AM204,S_DP_BATOZINA,3,FALSE)))</f>
        <v/>
      </c>
      <c r="AO204" s="33"/>
      <c r="AP204" s="54" t="str">
        <f t="shared" ref="AP204" si="911">IF(AO204="","",VLOOKUP(AO204,S_DP_SKLO,2,FALSE))</f>
        <v/>
      </c>
      <c r="AQ204" s="56"/>
      <c r="AR204" s="95">
        <f t="shared" ref="AR204" si="912">SUM(AJ204)+SUM(AL204)+SUM(AN204)+SUM(AP204)+SUM(AQ204)</f>
        <v>0</v>
      </c>
      <c r="AS204" s="49" t="str">
        <f>SADZBA_POISTNE_KH(B204,C204,D204,S204,0)&amp;PU1_KH(R204,P204,Q204,AG204,U204,AF204,0)&amp;DP_KH(D204,L204,AK204,AM204,AO204,AQ204,0)</f>
        <v/>
      </c>
    </row>
    <row r="205" spans="1:45" s="30" customFormat="1" ht="35.1" hidden="1" customHeight="1" x14ac:dyDescent="0.25">
      <c r="A205" s="31">
        <f t="shared" si="605"/>
        <v>192</v>
      </c>
      <c r="B205" s="32"/>
      <c r="C205" s="32"/>
      <c r="D205" s="32"/>
      <c r="E205" s="33"/>
      <c r="F205" s="33"/>
      <c r="G205" s="34"/>
      <c r="H205" s="33"/>
      <c r="I205" s="33"/>
      <c r="J205" s="33"/>
      <c r="K205" s="33"/>
      <c r="L205" s="32"/>
      <c r="M205" s="33"/>
      <c r="N205" s="33"/>
      <c r="O205" s="33"/>
      <c r="P205" s="50"/>
      <c r="Q205" s="72"/>
      <c r="R205" s="65" t="str">
        <f t="shared" si="756"/>
        <v/>
      </c>
      <c r="S205" s="32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4"/>
      <c r="AG205" s="54" t="str" cm="1">
        <f t="array" ref="AG205">IF(AND(ISNUMBER(R205),ISNUMBER(P205)),SADZBA_POISTNE(B205,C205,D205,S205,P205,OBJEMOVA_ZLAVA+OBCHODNA_ZLAVA,2),"")</f>
        <v/>
      </c>
      <c r="AH205" s="54" t="str">
        <f t="shared" ref="AH205" si="913">IF(AG205="","",ROUND(AG205*(1-OBJEMOVA_ZLAVA),0))</f>
        <v/>
      </c>
      <c r="AI205" s="86" t="str">
        <f t="shared" si="758"/>
        <v/>
      </c>
      <c r="AJ205" s="95" t="str" cm="1">
        <f t="array" ref="AJ205">IF(AG205="","",SADZBA_POISTNE(B205,C205,D205,S205,P205,OBJEMOVA_ZLAVA+OBCHODNA_ZLAVA,3))</f>
        <v/>
      </c>
      <c r="AK205" s="33"/>
      <c r="AL205" s="54" t="str">
        <f t="shared" ref="AL205" si="914">IF(OR(L205="",AK205="",D205=""),"",L205*VLOOKUP(AK205,S_DP_URAZ_BALIK,2,FALSE)*VLOOKUP(D205,S_URAZ_VOZIDLO,2,FALSE))</f>
        <v/>
      </c>
      <c r="AM205" s="33"/>
      <c r="AN205" s="54" t="str">
        <f t="shared" ref="AN205" si="915">IF(AM205="","",(VLOOKUP(AM205,S_DP_BATOZINA,3,FALSE)))</f>
        <v/>
      </c>
      <c r="AO205" s="33"/>
      <c r="AP205" s="54" t="str">
        <f t="shared" ref="AP205" si="916">IF(AO205="","",VLOOKUP(AO205,S_DP_SKLO,2,FALSE))</f>
        <v/>
      </c>
      <c r="AQ205" s="56"/>
      <c r="AR205" s="95">
        <f t="shared" ref="AR205" si="917">SUM(AJ205)+SUM(AL205)+SUM(AN205)+SUM(AP205)+SUM(AQ205)</f>
        <v>0</v>
      </c>
      <c r="AS205" s="49" t="str">
        <f>SADZBA_POISTNE_KH(B205,C205,D205,S205,0)&amp;PU1_KH(R205,P205,Q205,AG205,U205,AF205,0)&amp;DP_KH(D205,L205,AK205,AM205,AO205,AQ205,0)</f>
        <v/>
      </c>
    </row>
    <row r="206" spans="1:45" s="30" customFormat="1" ht="35.1" hidden="1" customHeight="1" x14ac:dyDescent="0.25">
      <c r="A206" s="31">
        <f t="shared" si="605"/>
        <v>193</v>
      </c>
      <c r="B206" s="32"/>
      <c r="C206" s="32"/>
      <c r="D206" s="32"/>
      <c r="E206" s="33"/>
      <c r="F206" s="33"/>
      <c r="G206" s="34"/>
      <c r="H206" s="33"/>
      <c r="I206" s="33"/>
      <c r="J206" s="33"/>
      <c r="K206" s="33"/>
      <c r="L206" s="32"/>
      <c r="M206" s="33"/>
      <c r="N206" s="33"/>
      <c r="O206" s="33"/>
      <c r="P206" s="50"/>
      <c r="Q206" s="72"/>
      <c r="R206" s="65" t="str">
        <f t="shared" ref="R206:R213" si="918">SADZBA_POISTNE(B206,C206,D206,S206,P206,OBJEMOVA_ZLAVA+OBCHODNA_ZLAVA,1)</f>
        <v/>
      </c>
      <c r="S206" s="32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4"/>
      <c r="AG206" s="54" t="str" cm="1">
        <f t="array" ref="AG206">IF(AND(ISNUMBER(R206),ISNUMBER(P206)),SADZBA_POISTNE(B206,C206,D206,S206,P206,OBJEMOVA_ZLAVA+OBCHODNA_ZLAVA,2),"")</f>
        <v/>
      </c>
      <c r="AH206" s="54" t="str">
        <f t="shared" ref="AH206" si="919">IF(AG206="","",ROUND(AG206*(1-OBJEMOVA_ZLAVA),0))</f>
        <v/>
      </c>
      <c r="AI206" s="86" t="str">
        <f t="shared" ref="AI206:AI213" si="920">IF(AG206="","",OBJEMOVA_ZLAVA+OBCHODNA_ZLAVA)</f>
        <v/>
      </c>
      <c r="AJ206" s="95" t="str" cm="1">
        <f t="array" ref="AJ206">IF(AG206="","",SADZBA_POISTNE(B206,C206,D206,S206,P206,OBJEMOVA_ZLAVA+OBCHODNA_ZLAVA,3))</f>
        <v/>
      </c>
      <c r="AK206" s="33"/>
      <c r="AL206" s="54" t="str">
        <f t="shared" ref="AL206" si="921">IF(OR(L206="",AK206="",D206=""),"",L206*VLOOKUP(AK206,S_DP_URAZ_BALIK,2,FALSE)*VLOOKUP(D206,S_URAZ_VOZIDLO,2,FALSE))</f>
        <v/>
      </c>
      <c r="AM206" s="33"/>
      <c r="AN206" s="54" t="str">
        <f t="shared" ref="AN206" si="922">IF(AM206="","",(VLOOKUP(AM206,S_DP_BATOZINA,3,FALSE)))</f>
        <v/>
      </c>
      <c r="AO206" s="33"/>
      <c r="AP206" s="54" t="str">
        <f t="shared" ref="AP206" si="923">IF(AO206="","",VLOOKUP(AO206,S_DP_SKLO,2,FALSE))</f>
        <v/>
      </c>
      <c r="AQ206" s="56"/>
      <c r="AR206" s="95">
        <f t="shared" ref="AR206" si="924">SUM(AJ206)+SUM(AL206)+SUM(AN206)+SUM(AP206)+SUM(AQ206)</f>
        <v>0</v>
      </c>
      <c r="AS206" s="49" t="str">
        <f>SADZBA_POISTNE_KH(B206,C206,D206,S206,0)&amp;PU1_KH(R206,P206,Q206,AG206,U206,AF206,0)&amp;DP_KH(D206,L206,AK206,AM206,AO206,AQ206,0)</f>
        <v/>
      </c>
    </row>
    <row r="207" spans="1:45" s="30" customFormat="1" ht="35.1" hidden="1" customHeight="1" x14ac:dyDescent="0.25">
      <c r="A207" s="31">
        <f t="shared" si="605"/>
        <v>194</v>
      </c>
      <c r="B207" s="32"/>
      <c r="C207" s="32"/>
      <c r="D207" s="32"/>
      <c r="E207" s="33"/>
      <c r="F207" s="33"/>
      <c r="G207" s="34"/>
      <c r="H207" s="33"/>
      <c r="I207" s="33"/>
      <c r="J207" s="33"/>
      <c r="K207" s="33"/>
      <c r="L207" s="32"/>
      <c r="M207" s="33"/>
      <c r="N207" s="33"/>
      <c r="O207" s="33"/>
      <c r="P207" s="50"/>
      <c r="Q207" s="72"/>
      <c r="R207" s="65" t="str">
        <f t="shared" si="918"/>
        <v/>
      </c>
      <c r="S207" s="32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4"/>
      <c r="AG207" s="54" t="str" cm="1">
        <f t="array" ref="AG207">IF(AND(ISNUMBER(R207),ISNUMBER(P207)),SADZBA_POISTNE(B207,C207,D207,S207,P207,OBJEMOVA_ZLAVA+OBCHODNA_ZLAVA,2),"")</f>
        <v/>
      </c>
      <c r="AH207" s="54" t="str">
        <f t="shared" ref="AH207" si="925">IF(AG207="","",ROUND(AG207*(1-OBJEMOVA_ZLAVA),0))</f>
        <v/>
      </c>
      <c r="AI207" s="86" t="str">
        <f t="shared" si="920"/>
        <v/>
      </c>
      <c r="AJ207" s="95" t="str" cm="1">
        <f t="array" ref="AJ207">IF(AG207="","",SADZBA_POISTNE(B207,C207,D207,S207,P207,OBJEMOVA_ZLAVA+OBCHODNA_ZLAVA,3))</f>
        <v/>
      </c>
      <c r="AK207" s="33"/>
      <c r="AL207" s="54" t="str">
        <f t="shared" ref="AL207" si="926">IF(OR(L207="",AK207="",D207=""),"",L207*VLOOKUP(AK207,S_DP_URAZ_BALIK,2,FALSE)*VLOOKUP(D207,S_URAZ_VOZIDLO,2,FALSE))</f>
        <v/>
      </c>
      <c r="AM207" s="33"/>
      <c r="AN207" s="54" t="str">
        <f t="shared" ref="AN207" si="927">IF(AM207="","",(VLOOKUP(AM207,S_DP_BATOZINA,3,FALSE)))</f>
        <v/>
      </c>
      <c r="AO207" s="33"/>
      <c r="AP207" s="54" t="str">
        <f t="shared" ref="AP207" si="928">IF(AO207="","",VLOOKUP(AO207,S_DP_SKLO,2,FALSE))</f>
        <v/>
      </c>
      <c r="AQ207" s="56"/>
      <c r="AR207" s="95">
        <f t="shared" ref="AR207" si="929">SUM(AJ207)+SUM(AL207)+SUM(AN207)+SUM(AP207)+SUM(AQ207)</f>
        <v>0</v>
      </c>
      <c r="AS207" s="49" t="str">
        <f>SADZBA_POISTNE_KH(B207,C207,D207,S207,0)&amp;PU1_KH(R207,P207,Q207,AG207,U207,AF207,0)&amp;DP_KH(D207,L207,AK207,AM207,AO207,AQ207,0)</f>
        <v/>
      </c>
    </row>
    <row r="208" spans="1:45" s="30" customFormat="1" ht="35.1" hidden="1" customHeight="1" x14ac:dyDescent="0.25">
      <c r="A208" s="31">
        <f t="shared" ref="A208:A213" si="930">A207+1</f>
        <v>195</v>
      </c>
      <c r="B208" s="32"/>
      <c r="C208" s="32"/>
      <c r="D208" s="32"/>
      <c r="E208" s="33"/>
      <c r="F208" s="33"/>
      <c r="G208" s="34"/>
      <c r="H208" s="33"/>
      <c r="I208" s="33"/>
      <c r="J208" s="33"/>
      <c r="K208" s="33"/>
      <c r="L208" s="32"/>
      <c r="M208" s="33"/>
      <c r="N208" s="33"/>
      <c r="O208" s="33"/>
      <c r="P208" s="50"/>
      <c r="Q208" s="72"/>
      <c r="R208" s="65" t="str">
        <f t="shared" si="918"/>
        <v/>
      </c>
      <c r="S208" s="32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4"/>
      <c r="AG208" s="54" t="str" cm="1">
        <f t="array" ref="AG208">IF(AND(ISNUMBER(R208),ISNUMBER(P208)),SADZBA_POISTNE(B208,C208,D208,S208,P208,OBJEMOVA_ZLAVA+OBCHODNA_ZLAVA,2),"")</f>
        <v/>
      </c>
      <c r="AH208" s="54" t="str">
        <f t="shared" ref="AH208" si="931">IF(AG208="","",ROUND(AG208*(1-OBJEMOVA_ZLAVA),0))</f>
        <v/>
      </c>
      <c r="AI208" s="86" t="str">
        <f t="shared" si="920"/>
        <v/>
      </c>
      <c r="AJ208" s="95" t="str" cm="1">
        <f t="array" ref="AJ208">IF(AG208="","",SADZBA_POISTNE(B208,C208,D208,S208,P208,OBJEMOVA_ZLAVA+OBCHODNA_ZLAVA,3))</f>
        <v/>
      </c>
      <c r="AK208" s="33"/>
      <c r="AL208" s="54" t="str">
        <f t="shared" ref="AL208" si="932">IF(OR(L208="",AK208="",D208=""),"",L208*VLOOKUP(AK208,S_DP_URAZ_BALIK,2,FALSE)*VLOOKUP(D208,S_URAZ_VOZIDLO,2,FALSE))</f>
        <v/>
      </c>
      <c r="AM208" s="33"/>
      <c r="AN208" s="54" t="str">
        <f t="shared" ref="AN208" si="933">IF(AM208="","",(VLOOKUP(AM208,S_DP_BATOZINA,3,FALSE)))</f>
        <v/>
      </c>
      <c r="AO208" s="33"/>
      <c r="AP208" s="54" t="str">
        <f t="shared" ref="AP208" si="934">IF(AO208="","",VLOOKUP(AO208,S_DP_SKLO,2,FALSE))</f>
        <v/>
      </c>
      <c r="AQ208" s="56"/>
      <c r="AR208" s="95">
        <f t="shared" ref="AR208" si="935">SUM(AJ208)+SUM(AL208)+SUM(AN208)+SUM(AP208)+SUM(AQ208)</f>
        <v>0</v>
      </c>
      <c r="AS208" s="49" t="str">
        <f>SADZBA_POISTNE_KH(B208,C208,D208,S208,0)&amp;PU1_KH(R208,P208,Q208,AG208,U208,AF208,0)&amp;DP_KH(D208,L208,AK208,AM208,AO208,AQ208,0)</f>
        <v/>
      </c>
    </row>
    <row r="209" spans="1:45" s="30" customFormat="1" ht="35.1" hidden="1" customHeight="1" x14ac:dyDescent="0.25">
      <c r="A209" s="31">
        <f t="shared" si="930"/>
        <v>196</v>
      </c>
      <c r="B209" s="32"/>
      <c r="C209" s="32"/>
      <c r="D209" s="32"/>
      <c r="E209" s="33"/>
      <c r="F209" s="33"/>
      <c r="G209" s="34"/>
      <c r="H209" s="33"/>
      <c r="I209" s="33"/>
      <c r="J209" s="33"/>
      <c r="K209" s="33"/>
      <c r="L209" s="32"/>
      <c r="M209" s="33"/>
      <c r="N209" s="33"/>
      <c r="O209" s="33"/>
      <c r="P209" s="50"/>
      <c r="Q209" s="72"/>
      <c r="R209" s="65" t="str">
        <f t="shared" si="918"/>
        <v/>
      </c>
      <c r="S209" s="32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4"/>
      <c r="AG209" s="54" t="str" cm="1">
        <f t="array" ref="AG209">IF(AND(ISNUMBER(R209),ISNUMBER(P209)),SADZBA_POISTNE(B209,C209,D209,S209,P209,OBJEMOVA_ZLAVA+OBCHODNA_ZLAVA,2),"")</f>
        <v/>
      </c>
      <c r="AH209" s="54" t="str">
        <f t="shared" ref="AH209" si="936">IF(AG209="","",ROUND(AG209*(1-OBJEMOVA_ZLAVA),0))</f>
        <v/>
      </c>
      <c r="AI209" s="86" t="str">
        <f t="shared" si="920"/>
        <v/>
      </c>
      <c r="AJ209" s="95" t="str" cm="1">
        <f t="array" ref="AJ209">IF(AG209="","",SADZBA_POISTNE(B209,C209,D209,S209,P209,OBJEMOVA_ZLAVA+OBCHODNA_ZLAVA,3))</f>
        <v/>
      </c>
      <c r="AK209" s="33"/>
      <c r="AL209" s="54" t="str">
        <f t="shared" ref="AL209" si="937">IF(OR(L209="",AK209="",D209=""),"",L209*VLOOKUP(AK209,S_DP_URAZ_BALIK,2,FALSE)*VLOOKUP(D209,S_URAZ_VOZIDLO,2,FALSE))</f>
        <v/>
      </c>
      <c r="AM209" s="33"/>
      <c r="AN209" s="54" t="str">
        <f t="shared" ref="AN209" si="938">IF(AM209="","",(VLOOKUP(AM209,S_DP_BATOZINA,3,FALSE)))</f>
        <v/>
      </c>
      <c r="AO209" s="33"/>
      <c r="AP209" s="54" t="str">
        <f t="shared" ref="AP209" si="939">IF(AO209="","",VLOOKUP(AO209,S_DP_SKLO,2,FALSE))</f>
        <v/>
      </c>
      <c r="AQ209" s="56"/>
      <c r="AR209" s="95">
        <f t="shared" ref="AR209" si="940">SUM(AJ209)+SUM(AL209)+SUM(AN209)+SUM(AP209)+SUM(AQ209)</f>
        <v>0</v>
      </c>
      <c r="AS209" s="49" t="str">
        <f>SADZBA_POISTNE_KH(B209,C209,D209,S209,0)&amp;PU1_KH(R209,P209,Q209,AG209,U209,AF209,0)&amp;DP_KH(D209,L209,AK209,AM209,AO209,AQ209,0)</f>
        <v/>
      </c>
    </row>
    <row r="210" spans="1:45" s="30" customFormat="1" ht="35.1" hidden="1" customHeight="1" x14ac:dyDescent="0.25">
      <c r="A210" s="31">
        <f t="shared" si="930"/>
        <v>197</v>
      </c>
      <c r="B210" s="32"/>
      <c r="C210" s="32"/>
      <c r="D210" s="32"/>
      <c r="E210" s="33"/>
      <c r="F210" s="33"/>
      <c r="G210" s="34"/>
      <c r="H210" s="33"/>
      <c r="I210" s="33"/>
      <c r="J210" s="33"/>
      <c r="K210" s="33"/>
      <c r="L210" s="32"/>
      <c r="M210" s="33"/>
      <c r="N210" s="33"/>
      <c r="O210" s="33"/>
      <c r="P210" s="50"/>
      <c r="Q210" s="72"/>
      <c r="R210" s="65" t="str">
        <f t="shared" si="918"/>
        <v/>
      </c>
      <c r="S210" s="32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4"/>
      <c r="AG210" s="54" t="str" cm="1">
        <f t="array" ref="AG210">IF(AND(ISNUMBER(R210),ISNUMBER(P210)),SADZBA_POISTNE(B210,C210,D210,S210,P210,OBJEMOVA_ZLAVA+OBCHODNA_ZLAVA,2),"")</f>
        <v/>
      </c>
      <c r="AH210" s="54" t="str">
        <f t="shared" ref="AH210" si="941">IF(AG210="","",ROUND(AG210*(1-OBJEMOVA_ZLAVA),0))</f>
        <v/>
      </c>
      <c r="AI210" s="86" t="str">
        <f t="shared" si="920"/>
        <v/>
      </c>
      <c r="AJ210" s="95" t="str" cm="1">
        <f t="array" ref="AJ210">IF(AG210="","",SADZBA_POISTNE(B210,C210,D210,S210,P210,OBJEMOVA_ZLAVA+OBCHODNA_ZLAVA,3))</f>
        <v/>
      </c>
      <c r="AK210" s="33"/>
      <c r="AL210" s="54" t="str">
        <f t="shared" ref="AL210" si="942">IF(OR(L210="",AK210="",D210=""),"",L210*VLOOKUP(AK210,S_DP_URAZ_BALIK,2,FALSE)*VLOOKUP(D210,S_URAZ_VOZIDLO,2,FALSE))</f>
        <v/>
      </c>
      <c r="AM210" s="33"/>
      <c r="AN210" s="54" t="str">
        <f t="shared" ref="AN210" si="943">IF(AM210="","",(VLOOKUP(AM210,S_DP_BATOZINA,3,FALSE)))</f>
        <v/>
      </c>
      <c r="AO210" s="33"/>
      <c r="AP210" s="54" t="str">
        <f t="shared" ref="AP210" si="944">IF(AO210="","",VLOOKUP(AO210,S_DP_SKLO,2,FALSE))</f>
        <v/>
      </c>
      <c r="AQ210" s="56"/>
      <c r="AR210" s="95">
        <f t="shared" ref="AR210" si="945">SUM(AJ210)+SUM(AL210)+SUM(AN210)+SUM(AP210)+SUM(AQ210)</f>
        <v>0</v>
      </c>
      <c r="AS210" s="49" t="str">
        <f>SADZBA_POISTNE_KH(B210,C210,D210,S210,0)&amp;PU1_KH(R210,P210,Q210,AG210,U210,AF210,0)&amp;DP_KH(D210,L210,AK210,AM210,AO210,AQ210,0)</f>
        <v/>
      </c>
    </row>
    <row r="211" spans="1:45" s="30" customFormat="1" ht="35.1" hidden="1" customHeight="1" x14ac:dyDescent="0.25">
      <c r="A211" s="31">
        <f t="shared" si="930"/>
        <v>198</v>
      </c>
      <c r="B211" s="32"/>
      <c r="C211" s="32"/>
      <c r="D211" s="32"/>
      <c r="E211" s="33"/>
      <c r="F211" s="33"/>
      <c r="G211" s="34"/>
      <c r="H211" s="33"/>
      <c r="I211" s="33"/>
      <c r="J211" s="33"/>
      <c r="K211" s="33"/>
      <c r="L211" s="32"/>
      <c r="M211" s="33"/>
      <c r="N211" s="33"/>
      <c r="O211" s="33"/>
      <c r="P211" s="50"/>
      <c r="Q211" s="72"/>
      <c r="R211" s="65" t="str">
        <f t="shared" si="918"/>
        <v/>
      </c>
      <c r="S211" s="32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4"/>
      <c r="AG211" s="54" t="str" cm="1">
        <f t="array" ref="AG211">IF(AND(ISNUMBER(R211),ISNUMBER(P211)),SADZBA_POISTNE(B211,C211,D211,S211,P211,OBJEMOVA_ZLAVA+OBCHODNA_ZLAVA,2),"")</f>
        <v/>
      </c>
      <c r="AH211" s="54" t="str">
        <f t="shared" ref="AH211" si="946">IF(AG211="","",ROUND(AG211*(1-OBJEMOVA_ZLAVA),0))</f>
        <v/>
      </c>
      <c r="AI211" s="86" t="str">
        <f t="shared" si="920"/>
        <v/>
      </c>
      <c r="AJ211" s="95" t="str" cm="1">
        <f t="array" ref="AJ211">IF(AG211="","",SADZBA_POISTNE(B211,C211,D211,S211,P211,OBJEMOVA_ZLAVA+OBCHODNA_ZLAVA,3))</f>
        <v/>
      </c>
      <c r="AK211" s="33"/>
      <c r="AL211" s="54" t="str">
        <f t="shared" ref="AL211" si="947">IF(OR(L211="",AK211="",D211=""),"",L211*VLOOKUP(AK211,S_DP_URAZ_BALIK,2,FALSE)*VLOOKUP(D211,S_URAZ_VOZIDLO,2,FALSE))</f>
        <v/>
      </c>
      <c r="AM211" s="33"/>
      <c r="AN211" s="54" t="str">
        <f t="shared" ref="AN211" si="948">IF(AM211="","",(VLOOKUP(AM211,S_DP_BATOZINA,3,FALSE)))</f>
        <v/>
      </c>
      <c r="AO211" s="33"/>
      <c r="AP211" s="54" t="str">
        <f t="shared" ref="AP211" si="949">IF(AO211="","",VLOOKUP(AO211,S_DP_SKLO,2,FALSE))</f>
        <v/>
      </c>
      <c r="AQ211" s="56"/>
      <c r="AR211" s="95">
        <f t="shared" ref="AR211" si="950">SUM(AJ211)+SUM(AL211)+SUM(AN211)+SUM(AP211)+SUM(AQ211)</f>
        <v>0</v>
      </c>
      <c r="AS211" s="49" t="str">
        <f>SADZBA_POISTNE_KH(B211,C211,D211,S211,0)&amp;PU1_KH(R211,P211,Q211,AG211,U211,AF211,0)&amp;DP_KH(D211,L211,AK211,AM211,AO211,AQ211,0)</f>
        <v/>
      </c>
    </row>
    <row r="212" spans="1:45" s="30" customFormat="1" ht="35.1" hidden="1" customHeight="1" x14ac:dyDescent="0.25">
      <c r="A212" s="31">
        <f t="shared" si="930"/>
        <v>199</v>
      </c>
      <c r="B212" s="32"/>
      <c r="C212" s="32"/>
      <c r="D212" s="32"/>
      <c r="E212" s="33"/>
      <c r="F212" s="33"/>
      <c r="G212" s="34"/>
      <c r="H212" s="33"/>
      <c r="I212" s="33"/>
      <c r="J212" s="33"/>
      <c r="K212" s="33"/>
      <c r="L212" s="32"/>
      <c r="M212" s="33"/>
      <c r="N212" s="33"/>
      <c r="O212" s="33"/>
      <c r="P212" s="50"/>
      <c r="Q212" s="72"/>
      <c r="R212" s="65" t="str">
        <f t="shared" si="918"/>
        <v/>
      </c>
      <c r="S212" s="32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4"/>
      <c r="AG212" s="54" t="str" cm="1">
        <f t="array" ref="AG212">IF(AND(ISNUMBER(R212),ISNUMBER(P212)),SADZBA_POISTNE(B212,C212,D212,S212,P212,OBJEMOVA_ZLAVA+OBCHODNA_ZLAVA,2),"")</f>
        <v/>
      </c>
      <c r="AH212" s="54" t="str">
        <f t="shared" si="6"/>
        <v/>
      </c>
      <c r="AI212" s="86" t="str">
        <f t="shared" si="920"/>
        <v/>
      </c>
      <c r="AJ212" s="95" t="str" cm="1">
        <f t="array" ref="AJ212">IF(AG212="","",SADZBA_POISTNE(B212,C212,D212,S212,P212,OBJEMOVA_ZLAVA+OBCHODNA_ZLAVA,3))</f>
        <v/>
      </c>
      <c r="AK212" s="33"/>
      <c r="AL212" s="54" t="str">
        <f t="shared" si="3"/>
        <v/>
      </c>
      <c r="AM212" s="33"/>
      <c r="AN212" s="54" t="str">
        <f t="shared" si="7"/>
        <v/>
      </c>
      <c r="AO212" s="33"/>
      <c r="AP212" s="54" t="str">
        <f t="shared" si="8"/>
        <v/>
      </c>
      <c r="AQ212" s="56"/>
      <c r="AR212" s="95">
        <f t="shared" si="9"/>
        <v>0</v>
      </c>
      <c r="AS212" s="49" t="str">
        <f>SADZBA_POISTNE_KH(B212,C212,D212,S212,0)&amp;PU1_KH(R212,P212,Q212,AG212,U212,AF212,0)&amp;DP_KH(D212,L212,AK212,AM212,AO212,AQ212,0)</f>
        <v/>
      </c>
    </row>
    <row r="213" spans="1:45" s="30" customFormat="1" ht="35.1" hidden="1" customHeight="1" x14ac:dyDescent="0.25">
      <c r="A213" s="31">
        <f t="shared" si="930"/>
        <v>200</v>
      </c>
      <c r="B213" s="32"/>
      <c r="C213" s="32"/>
      <c r="D213" s="32"/>
      <c r="E213" s="33"/>
      <c r="F213" s="33"/>
      <c r="G213" s="34"/>
      <c r="H213" s="33"/>
      <c r="I213" s="33"/>
      <c r="J213" s="33"/>
      <c r="K213" s="33"/>
      <c r="L213" s="32"/>
      <c r="M213" s="33"/>
      <c r="N213" s="33"/>
      <c r="O213" s="33"/>
      <c r="P213" s="50"/>
      <c r="Q213" s="72"/>
      <c r="R213" s="65" t="str">
        <f t="shared" si="918"/>
        <v/>
      </c>
      <c r="S213" s="32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4"/>
      <c r="AG213" s="54" t="str" cm="1">
        <f t="array" ref="AG213">IF(AND(ISNUMBER(R213),ISNUMBER(P213)),SADZBA_POISTNE(B213,C213,D213,S213,P213,OBJEMOVA_ZLAVA+OBCHODNA_ZLAVA,2),"")</f>
        <v/>
      </c>
      <c r="AH213" s="54" t="str">
        <f t="shared" si="6"/>
        <v/>
      </c>
      <c r="AI213" s="86" t="str">
        <f t="shared" si="920"/>
        <v/>
      </c>
      <c r="AJ213" s="95" t="str" cm="1">
        <f t="array" ref="AJ213">IF(AG213="","",SADZBA_POISTNE(B213,C213,D213,S213,P213,OBJEMOVA_ZLAVA+OBCHODNA_ZLAVA,3))</f>
        <v/>
      </c>
      <c r="AK213" s="33"/>
      <c r="AL213" s="54" t="str">
        <f t="shared" si="3"/>
        <v/>
      </c>
      <c r="AM213" s="33"/>
      <c r="AN213" s="54" t="str">
        <f t="shared" si="7"/>
        <v/>
      </c>
      <c r="AO213" s="33"/>
      <c r="AP213" s="54" t="str">
        <f t="shared" si="8"/>
        <v/>
      </c>
      <c r="AQ213" s="56"/>
      <c r="AR213" s="95">
        <f t="shared" si="9"/>
        <v>0</v>
      </c>
      <c r="AS213" s="49" t="str">
        <f>SADZBA_POISTNE_KH(B213,C213,D213,S213,0)&amp;PU1_KH(R213,P213,Q213,AG213,U213,AF213,0)&amp;DP_KH(D213,L213,AK213,AM213,AO213,AQ213,0)</f>
        <v/>
      </c>
    </row>
    <row r="214" spans="1:45" s="71" customFormat="1" ht="21.95" customHeight="1" thickBot="1" x14ac:dyDescent="0.3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68"/>
      <c r="AL214" s="68"/>
      <c r="AM214" s="68"/>
      <c r="AN214" s="68"/>
      <c r="AO214" s="68"/>
      <c r="AP214" s="68"/>
      <c r="AQ214" s="68"/>
      <c r="AR214" s="68"/>
      <c r="AS214" s="68"/>
    </row>
    <row r="215" spans="1:45" s="71" customFormat="1" ht="21.95" customHeight="1" thickBot="1" x14ac:dyDescent="0.3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2" t="s">
        <v>172</v>
      </c>
      <c r="AJ215" s="39">
        <f>SUM(AG14:AG213)</f>
        <v>0</v>
      </c>
      <c r="AK215" s="68"/>
      <c r="AL215" s="68"/>
      <c r="AM215" s="68"/>
      <c r="AN215" s="68"/>
      <c r="AO215" s="68"/>
      <c r="AP215" s="68"/>
      <c r="AQ215" s="68"/>
      <c r="AR215" s="68"/>
      <c r="AS215" s="68"/>
    </row>
    <row r="216" spans="1:45" s="71" customFormat="1" ht="6.95" customHeight="1" thickBot="1" x14ac:dyDescent="0.3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3"/>
      <c r="AJ216" s="43"/>
      <c r="AK216" s="68"/>
      <c r="AL216" s="68"/>
      <c r="AM216" s="68"/>
      <c r="AN216" s="68"/>
      <c r="AO216" s="68"/>
      <c r="AP216" s="68"/>
      <c r="AQ216" s="68"/>
      <c r="AR216" s="68"/>
      <c r="AS216" s="68"/>
    </row>
    <row r="217" spans="1:45" s="71" customFormat="1" ht="21.95" customHeight="1" thickBot="1" x14ac:dyDescent="0.3">
      <c r="A217" s="80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79"/>
      <c r="M217" s="79"/>
      <c r="N217" s="79"/>
      <c r="O217" s="79"/>
      <c r="P217" s="79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2" t="s">
        <v>173</v>
      </c>
      <c r="AJ217" s="89"/>
      <c r="AK217" s="68"/>
      <c r="AL217" s="68"/>
      <c r="AM217" s="68"/>
      <c r="AN217" s="68"/>
      <c r="AO217" s="68"/>
      <c r="AP217" s="68"/>
      <c r="AQ217" s="68"/>
      <c r="AR217" s="68"/>
      <c r="AS217" s="68"/>
    </row>
    <row r="218" spans="1:45" s="71" customFormat="1" ht="6.95" customHeight="1" thickBot="1" x14ac:dyDescent="0.3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3"/>
      <c r="AJ218" s="43"/>
      <c r="AK218" s="68"/>
      <c r="AL218" s="68"/>
      <c r="AM218" s="68"/>
      <c r="AN218" s="68"/>
      <c r="AO218" s="68"/>
      <c r="AP218" s="68"/>
      <c r="AQ218" s="68"/>
      <c r="AR218" s="68"/>
      <c r="AS218" s="68"/>
    </row>
    <row r="219" spans="1:45" s="71" customFormat="1" ht="21.95" customHeight="1" thickBot="1" x14ac:dyDescent="0.3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2" t="s">
        <v>174</v>
      </c>
      <c r="AJ219" s="89"/>
      <c r="AK219" s="68"/>
      <c r="AL219" s="68"/>
      <c r="AM219" s="68"/>
      <c r="AN219" s="68"/>
      <c r="AO219" s="68"/>
      <c r="AP219" s="68"/>
      <c r="AQ219" s="68"/>
      <c r="AR219" s="68"/>
      <c r="AS219" s="68"/>
    </row>
    <row r="220" spans="1:45" s="71" customFormat="1" ht="6.95" customHeight="1" thickBot="1" x14ac:dyDescent="0.3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3"/>
      <c r="AJ220" s="43"/>
      <c r="AK220" s="68"/>
      <c r="AL220" s="68"/>
      <c r="AM220" s="68"/>
      <c r="AN220" s="68"/>
      <c r="AO220" s="68"/>
      <c r="AP220" s="68"/>
      <c r="AQ220" s="68"/>
      <c r="AR220" s="68"/>
      <c r="AS220" s="68"/>
    </row>
    <row r="221" spans="1:45" s="71" customFormat="1" ht="21.95" customHeight="1" thickBot="1" x14ac:dyDescent="0.3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2" t="s">
        <v>175</v>
      </c>
      <c r="AJ221" s="40">
        <f>SUM(AR14:AR213)</f>
        <v>0</v>
      </c>
      <c r="AK221" s="68"/>
      <c r="AL221" s="68"/>
      <c r="AM221" s="68"/>
      <c r="AN221" s="68"/>
      <c r="AO221" s="68"/>
      <c r="AP221" s="68"/>
      <c r="AQ221" s="68"/>
      <c r="AR221" s="68"/>
      <c r="AS221" s="68"/>
    </row>
    <row r="222" spans="1:45" s="71" customFormat="1" ht="6.95" customHeight="1" thickBot="1" x14ac:dyDescent="0.3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3"/>
      <c r="AJ222" s="43"/>
      <c r="AK222" s="68"/>
      <c r="AL222" s="68"/>
      <c r="AM222" s="68"/>
      <c r="AN222" s="68"/>
      <c r="AO222" s="68"/>
      <c r="AP222" s="68"/>
      <c r="AQ222" s="68"/>
      <c r="AR222" s="68"/>
      <c r="AS222" s="68"/>
    </row>
    <row r="223" spans="1:45" s="71" customFormat="1" ht="21.95" customHeight="1" thickBot="1" x14ac:dyDescent="0.3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2" t="s">
        <v>176</v>
      </c>
      <c r="AJ223" s="40">
        <f>IF(VRP=0,0,VRP/PocetSplatok(FREKVENCIA))</f>
        <v>0</v>
      </c>
      <c r="AK223" s="68"/>
      <c r="AL223" s="68"/>
      <c r="AM223" s="68"/>
      <c r="AN223" s="68"/>
      <c r="AO223" s="68"/>
      <c r="AP223" s="68"/>
      <c r="AQ223" s="68"/>
      <c r="AR223" s="68"/>
      <c r="AS223" s="68"/>
    </row>
    <row r="224" spans="1:45" s="71" customFormat="1" ht="21.95" customHeight="1" thickBot="1" x14ac:dyDescent="0.3">
      <c r="A224" s="43" t="s">
        <v>177</v>
      </c>
      <c r="B224" s="41"/>
      <c r="C224" s="41"/>
      <c r="D224" s="41"/>
      <c r="E224" s="41"/>
      <c r="F224" s="44"/>
      <c r="G224" s="44"/>
      <c r="H224" s="73"/>
      <c r="I224" s="74"/>
      <c r="J224" s="73"/>
      <c r="K224" s="73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5"/>
      <c r="AJ224" s="46"/>
      <c r="AK224" s="68"/>
      <c r="AL224" s="68"/>
      <c r="AM224" s="68"/>
      <c r="AN224" s="68"/>
      <c r="AO224" s="68"/>
      <c r="AP224" s="68"/>
      <c r="AQ224" s="68"/>
      <c r="AR224" s="68"/>
      <c r="AS224" s="68"/>
    </row>
    <row r="225" spans="1:45" s="71" customFormat="1" ht="21.95" customHeight="1" thickBot="1" x14ac:dyDescent="0.3">
      <c r="A225" s="43" t="s">
        <v>245</v>
      </c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5"/>
      <c r="AJ225" s="46"/>
      <c r="AK225" s="68"/>
      <c r="AL225" s="68"/>
      <c r="AM225" s="68"/>
      <c r="AN225" s="68"/>
      <c r="AO225" s="68"/>
      <c r="AP225" s="68"/>
      <c r="AQ225" s="68"/>
      <c r="AR225" s="68"/>
      <c r="AS225" s="68"/>
    </row>
    <row r="226" spans="1:45" s="71" customFormat="1" ht="21.95" customHeight="1" thickBot="1" x14ac:dyDescent="0.3">
      <c r="A226" s="43" t="s">
        <v>178</v>
      </c>
      <c r="B226" s="41"/>
      <c r="C226" s="57" t="str">
        <f>IF(CISLO_HPZ="","",RIGHT(CISLO_HPZ,8))</f>
        <v/>
      </c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5"/>
      <c r="AJ226" s="46"/>
      <c r="AK226" s="68"/>
      <c r="AL226" s="68"/>
      <c r="AM226" s="68"/>
      <c r="AN226" s="68"/>
      <c r="AO226" s="68"/>
      <c r="AP226" s="68"/>
      <c r="AQ226" s="68"/>
      <c r="AR226" s="68"/>
      <c r="AS226" s="68"/>
    </row>
    <row r="227" spans="1:45" s="71" customFormat="1" ht="21.95" customHeight="1" x14ac:dyDescent="0.25">
      <c r="A227" s="81" t="s">
        <v>246</v>
      </c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68"/>
      <c r="AL227" s="68"/>
      <c r="AM227" s="68"/>
      <c r="AN227" s="68"/>
      <c r="AO227" s="68"/>
      <c r="AP227" s="68"/>
      <c r="AQ227" s="68"/>
      <c r="AR227" s="68"/>
      <c r="AS227" s="68"/>
    </row>
    <row r="228" spans="1:45" s="71" customFormat="1" ht="21.95" customHeight="1" x14ac:dyDescent="0.25">
      <c r="A228" s="43"/>
      <c r="B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68"/>
      <c r="AL228" s="68"/>
      <c r="AM228" s="68"/>
      <c r="AN228" s="68"/>
      <c r="AO228" s="68"/>
      <c r="AP228" s="68"/>
      <c r="AQ228" s="68"/>
      <c r="AR228" s="68"/>
      <c r="AS228" s="68"/>
    </row>
    <row r="229" spans="1:45" s="71" customFormat="1" ht="21.95" customHeight="1" x14ac:dyDescent="0.25">
      <c r="A229" s="43"/>
      <c r="B229" s="41"/>
      <c r="C229" s="75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68"/>
      <c r="AL229" s="68"/>
      <c r="AM229" s="68"/>
      <c r="AN229" s="68"/>
      <c r="AO229" s="68"/>
      <c r="AP229" s="68"/>
      <c r="AQ229" s="68"/>
      <c r="AR229" s="68"/>
      <c r="AS229" s="68"/>
    </row>
    <row r="230" spans="1:45" s="71" customFormat="1" ht="21.95" customHeight="1" x14ac:dyDescent="0.25">
      <c r="A230" s="84" t="s">
        <v>240</v>
      </c>
      <c r="B230" s="41"/>
      <c r="C230" s="75"/>
      <c r="D230" s="84" t="s">
        <v>241</v>
      </c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68"/>
      <c r="AL230" s="68"/>
      <c r="AM230" s="68"/>
      <c r="AN230" s="68"/>
      <c r="AO230" s="68"/>
      <c r="AP230" s="68"/>
      <c r="AQ230" s="68"/>
      <c r="AR230" s="68"/>
      <c r="AS230" s="68"/>
    </row>
    <row r="231" spans="1:45" s="71" customFormat="1" ht="21.95" customHeight="1" x14ac:dyDescent="0.25">
      <c r="A231" s="41"/>
      <c r="B231" s="41"/>
      <c r="C231" s="75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68"/>
      <c r="AL231" s="68"/>
      <c r="AM231" s="68"/>
      <c r="AN231" s="68"/>
      <c r="AO231" s="68"/>
      <c r="AP231" s="68"/>
      <c r="AQ231" s="68"/>
      <c r="AR231" s="68"/>
      <c r="AS231" s="68"/>
    </row>
    <row r="232" spans="1:45" s="71" customFormat="1" ht="21.95" customHeight="1" x14ac:dyDescent="0.25">
      <c r="A232" s="80"/>
      <c r="B232" s="41"/>
      <c r="C232" s="75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68"/>
      <c r="AL232" s="68"/>
      <c r="AM232" s="68"/>
      <c r="AN232" s="68"/>
      <c r="AO232" s="68"/>
      <c r="AP232" s="68"/>
      <c r="AQ232" s="68"/>
      <c r="AR232" s="68"/>
      <c r="AS232" s="68"/>
    </row>
    <row r="233" spans="1:45" s="71" customFormat="1" ht="21.95" customHeight="1" x14ac:dyDescent="0.25">
      <c r="A233" s="41"/>
      <c r="B233" s="41"/>
      <c r="C233" s="75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68"/>
      <c r="AL233" s="68"/>
      <c r="AM233" s="68"/>
      <c r="AN233" s="68"/>
      <c r="AO233" s="68"/>
      <c r="AP233" s="68"/>
      <c r="AQ233" s="68"/>
      <c r="AR233" s="68"/>
      <c r="AS233" s="68"/>
    </row>
    <row r="234" spans="1:45" s="71" customFormat="1" ht="21.95" customHeight="1" x14ac:dyDescent="0.25">
      <c r="A234" s="41"/>
      <c r="B234" s="41"/>
      <c r="C234" s="75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68"/>
      <c r="AL234" s="68"/>
      <c r="AM234" s="68"/>
      <c r="AN234" s="68"/>
      <c r="AO234" s="68"/>
      <c r="AP234" s="68"/>
      <c r="AQ234" s="68"/>
      <c r="AR234" s="68"/>
      <c r="AS234" s="68"/>
    </row>
    <row r="235" spans="1:45" s="71" customFormat="1" ht="21.95" customHeight="1" x14ac:dyDescent="0.5">
      <c r="A235" s="41" t="s">
        <v>239</v>
      </c>
      <c r="B235" s="76"/>
      <c r="C235" s="75"/>
      <c r="D235" s="41" t="s">
        <v>239</v>
      </c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68"/>
      <c r="AL235" s="68"/>
      <c r="AM235" s="68"/>
      <c r="AN235" s="68"/>
      <c r="AO235" s="68"/>
      <c r="AP235" s="68"/>
      <c r="AQ235" s="68"/>
      <c r="AR235" s="68"/>
      <c r="AS235" s="68"/>
    </row>
    <row r="236" spans="1:45" s="71" customFormat="1" ht="25.5" customHeight="1" x14ac:dyDescent="0.5">
      <c r="A236" s="41"/>
      <c r="B236" s="76"/>
      <c r="C236" s="75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68"/>
      <c r="AL236" s="68"/>
      <c r="AM236" s="68"/>
      <c r="AN236" s="68"/>
      <c r="AO236" s="68"/>
      <c r="AP236" s="68"/>
      <c r="AQ236" s="68"/>
      <c r="AR236" s="68"/>
      <c r="AS236" s="68"/>
    </row>
    <row r="237" spans="1:45" s="71" customFormat="1" ht="21.95" customHeight="1" x14ac:dyDescent="0.25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68"/>
      <c r="AL237" s="68"/>
      <c r="AM237" s="68"/>
      <c r="AN237" s="68"/>
      <c r="AO237" s="68"/>
      <c r="AP237" s="68"/>
      <c r="AQ237" s="68"/>
      <c r="AR237" s="68"/>
      <c r="AS237" s="68"/>
    </row>
  </sheetData>
  <sheetProtection algorithmName="SHA-512" hashValue="fHp0MHJIHm6SJkFbWeo958giF91CCB/5CsYiVv4KvQqQ80ECR6rQfbcm0wSXZtSJIUD6/ky+6rhpMi2USmFdrg==" saltValue="HX4Do9jVtB1QCz38JDmoIg==" spinCount="100000" sheet="1" objects="1" scenarios="1"/>
  <mergeCells count="7">
    <mergeCell ref="A5:B5"/>
    <mergeCell ref="A6:B6"/>
    <mergeCell ref="A7:B7"/>
    <mergeCell ref="A11:B11"/>
    <mergeCell ref="A8:B8"/>
    <mergeCell ref="A9:B9"/>
    <mergeCell ref="A10:B10"/>
  </mergeCells>
  <conditionalFormatting sqref="R14:R213">
    <cfRule type="cellIs" dxfId="0" priority="3" stopIfTrue="1" operator="equal">
      <formula>"Chybná spoluúčasť"</formula>
    </cfRule>
  </conditionalFormatting>
  <dataValidations count="15">
    <dataValidation type="list" allowBlank="1" showInputMessage="1" showErrorMessage="1" sqref="S14:S213" xr:uid="{00000000-0002-0000-0000-000000000000}">
      <formula1>INDIRECT(VLOOKUP(C14,VOZIDLO_PARAM,3,FALSE))</formula1>
    </dataValidation>
    <dataValidation type="list" allowBlank="1" showInputMessage="1" showErrorMessage="1" sqref="D14:D213" xr:uid="{00000000-0002-0000-0000-000001000000}">
      <formula1>INDIRECT(VLOOKUP(C14,VOZIDLO_PARAM,2,FALSE))</formula1>
    </dataValidation>
    <dataValidation type="list" allowBlank="1" showInputMessage="1" showErrorMessage="1" sqref="AJ219" xr:uid="{00000000-0002-0000-0000-000002000000}">
      <formula1>C_OBCHODNA_ZLAVA</formula1>
    </dataValidation>
    <dataValidation type="list" allowBlank="1" showInputMessage="1" showErrorMessage="1" sqref="Z14:Z213" xr:uid="{00000000-0002-0000-0000-000003000000}">
      <formula1>C_ZABEZPECENIE</formula1>
    </dataValidation>
    <dataValidation type="list" allowBlank="1" showInputMessage="1" showErrorMessage="1" sqref="AK14:AK213" xr:uid="{00000000-0002-0000-0000-000004000000}">
      <formula1>C_DP_URAZ_BALIK</formula1>
    </dataValidation>
    <dataValidation type="list" allowBlank="1" showInputMessage="1" showErrorMessage="1" sqref="AM14:AM213" xr:uid="{00000000-0002-0000-0000-000005000000}">
      <formula1>C_DP_BATOZINA</formula1>
    </dataValidation>
    <dataValidation type="list" allowBlank="1" showInputMessage="1" showErrorMessage="1" sqref="AO14:AO213" xr:uid="{00000000-0002-0000-0000-000006000000}">
      <formula1>C_DP_SKLO</formula1>
    </dataValidation>
    <dataValidation type="list" allowBlank="1" showInputMessage="1" showErrorMessage="1" sqref="AQ14:AQ213" xr:uid="{00000000-0002-0000-0000-000007000000}">
      <formula1>C_DP_ASIST</formula1>
    </dataValidation>
    <dataValidation type="list" allowBlank="1" showInputMessage="1" showErrorMessage="1" sqref="E11:H11" xr:uid="{00000000-0002-0000-0000-000008000000}">
      <formula1>SPL</formula1>
    </dataValidation>
    <dataValidation type="list" allowBlank="1" showInputMessage="1" showErrorMessage="1" sqref="B14:B213" xr:uid="{00000000-0002-0000-0000-000009000000}">
      <formula1>C_KASKO_BALIK</formula1>
    </dataValidation>
    <dataValidation type="list" allowBlank="1" showInputMessage="1" showErrorMessage="1" sqref="C14:C213" xr:uid="{00000000-0002-0000-0000-00000A000000}">
      <formula1>C_DRUH_VOZIDLA</formula1>
    </dataValidation>
    <dataValidation type="list" allowBlank="1" showInputMessage="1" showErrorMessage="1" sqref="L14:L213" xr:uid="{00000000-0002-0000-0000-00000B000000}">
      <formula1>C_POCET_SEDADIEL</formula1>
    </dataValidation>
    <dataValidation type="list" allowBlank="1" showInputMessage="1" showErrorMessage="1" errorTitle="Prihláška" error="Neplatná hodnota pre frekvenciu platenia. Vyberte správnu hodnotu zo zoznamu." sqref="C11" xr:uid="{00000000-0002-0000-0000-00000C000000}">
      <formula1>C_FREKVENCIA</formula1>
    </dataValidation>
    <dataValidation type="whole" allowBlank="1" showInputMessage="1" showErrorMessage="1" sqref="P14:P213" xr:uid="{00000000-0002-0000-0000-00000D000000}">
      <formula1>1</formula1>
      <formula2>99999999</formula2>
    </dataValidation>
    <dataValidation type="list" allowBlank="1" showInputMessage="1" showErrorMessage="1" sqref="Q14:Q213" xr:uid="{00000000-0002-0000-0000-00000E000000}">
      <formula1>C_ANO_NIE</formula1>
    </dataValidation>
  </dataValidations>
  <pageMargins left="0.19685039370078741" right="0.19685039370078741" top="0.19685039370078741" bottom="0.39370078740157483" header="0.19685039370078741" footer="0.19685039370078741"/>
  <pageSetup paperSize="9" scale="29" orientation="landscape" r:id="rId1"/>
  <headerFooter>
    <oddFooter>&amp;L&amp;"Times New Roman,Tučné"&amp;28 1+070+01+09+0121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print="0" autoLine="0" r:id="rId5">
            <anchor>
              <from>
                <xdr:col>7</xdr:col>
                <xdr:colOff>0</xdr:colOff>
                <xdr:row>9</xdr:row>
                <xdr:rowOff>38100</xdr:rowOff>
              </from>
              <to>
                <xdr:col>10</xdr:col>
                <xdr:colOff>342900</xdr:colOff>
                <xdr:row>10</xdr:row>
                <xdr:rowOff>257175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0" r:id="rId6" name="cmbDetail2">
          <controlPr defaultSize="0" print="0" autoLine="0" r:id="rId7">
            <anchor>
              <from>
                <xdr:col>4</xdr:col>
                <xdr:colOff>638175</xdr:colOff>
                <xdr:row>9</xdr:row>
                <xdr:rowOff>47625</xdr:rowOff>
              </from>
              <to>
                <xdr:col>6</xdr:col>
                <xdr:colOff>581025</xdr:colOff>
                <xdr:row>10</xdr:row>
                <xdr:rowOff>266700</xdr:rowOff>
              </to>
            </anchor>
          </controlPr>
        </control>
      </mc:Choice>
      <mc:Fallback>
        <control shapeId="1030" r:id="rId6" name="cmbDetail2"/>
      </mc:Fallback>
    </mc:AlternateContent>
    <mc:AlternateContent xmlns:mc="http://schemas.openxmlformats.org/markup-compatibility/2006">
      <mc:Choice Requires="x14">
        <control shapeId="1028" r:id="rId8" name="cmbDetail1">
          <controlPr defaultSize="0" print="0" autoLine="0" r:id="rId9">
            <anchor>
              <from>
                <xdr:col>3</xdr:col>
                <xdr:colOff>1019175</xdr:colOff>
                <xdr:row>9</xdr:row>
                <xdr:rowOff>47625</xdr:rowOff>
              </from>
              <to>
                <xdr:col>4</xdr:col>
                <xdr:colOff>276225</xdr:colOff>
                <xdr:row>10</xdr:row>
                <xdr:rowOff>266700</xdr:rowOff>
              </to>
            </anchor>
          </controlPr>
        </control>
      </mc:Choice>
      <mc:Fallback>
        <control shapeId="1028" r:id="rId8" name="cmbDetai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3"/>
  <dimension ref="A1:A2"/>
  <sheetViews>
    <sheetView workbookViewId="0">
      <selection activeCell="G11" sqref="G11"/>
    </sheetView>
  </sheetViews>
  <sheetFormatPr defaultColWidth="9.140625" defaultRowHeight="15" x14ac:dyDescent="0.25"/>
  <cols>
    <col min="1" max="1" width="13.42578125" style="28" customWidth="1"/>
    <col min="2" max="16384" width="9.140625" style="28"/>
  </cols>
  <sheetData>
    <row r="1" spans="1:1" x14ac:dyDescent="0.25">
      <c r="A1" s="27" t="s">
        <v>226</v>
      </c>
    </row>
    <row r="2" spans="1:1" x14ac:dyDescent="0.25">
      <c r="A2" s="29" t="s">
        <v>227</v>
      </c>
    </row>
  </sheetData>
  <sheetProtection algorithmName="SHA-512" hashValue="3joy1ymxh0/JM/ppKFq5G/K3UjLUH53BbVdTqv/NGjk0nif5wqg30041p/0c9Bu2Wl323YTctNQ0XKjF15clAg==" saltValue="m2uE71jjU/ZGm5mLSzmxE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A4"/>
  <sheetViews>
    <sheetView workbookViewId="0">
      <selection activeCell="A4" sqref="A4"/>
    </sheetView>
  </sheetViews>
  <sheetFormatPr defaultColWidth="9.140625" defaultRowHeight="15" x14ac:dyDescent="0.25"/>
  <cols>
    <col min="1" max="1" width="13.42578125" style="28" customWidth="1"/>
    <col min="2" max="16384" width="9.140625" style="28"/>
  </cols>
  <sheetData>
    <row r="1" spans="1:1" x14ac:dyDescent="0.25">
      <c r="A1" s="27" t="s">
        <v>169</v>
      </c>
    </row>
    <row r="2" spans="1:1" x14ac:dyDescent="0.25">
      <c r="A2" s="29" t="s">
        <v>170</v>
      </c>
    </row>
    <row r="3" spans="1:1" x14ac:dyDescent="0.25">
      <c r="A3" s="29" t="s">
        <v>165</v>
      </c>
    </row>
    <row r="4" spans="1:1" x14ac:dyDescent="0.25">
      <c r="A4" s="29" t="s">
        <v>166</v>
      </c>
    </row>
  </sheetData>
  <sheetProtection algorithmName="SHA-512" hashValue="wUifVkQZZC+SLNfNIjehZ6NJ7yfmV5qHJVPR+3eub6FPl6Xhga2G0dBl9up525zKAFQ09a28zJJ/tpjoK5cuWw==" saltValue="W205/8CBxch34fvXyRMkp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3"/>
  <sheetViews>
    <sheetView workbookViewId="0">
      <selection activeCell="G47" sqref="G47"/>
    </sheetView>
  </sheetViews>
  <sheetFormatPr defaultColWidth="9.140625" defaultRowHeight="14.25" x14ac:dyDescent="0.2"/>
  <cols>
    <col min="1" max="1" width="23.28515625" style="2" customWidth="1"/>
    <col min="2" max="16384" width="9.140625" style="2"/>
  </cols>
  <sheetData>
    <row r="1" spans="1:1" x14ac:dyDescent="0.2">
      <c r="A1" s="3" t="s">
        <v>0</v>
      </c>
    </row>
    <row r="2" spans="1:1" x14ac:dyDescent="0.2">
      <c r="A2" s="1" t="s">
        <v>2</v>
      </c>
    </row>
    <row r="3" spans="1:1" x14ac:dyDescent="0.2">
      <c r="A3" s="1" t="s">
        <v>1</v>
      </c>
    </row>
  </sheetData>
  <sheetProtection algorithmName="SHA-512" hashValue="3Zi3bXLlO88LzZP+6GamcWZK3RplmOoPUvE6QHygBYQGb1J65VC4GwlMp2FEa163Tcq36EwDnQCiz3136irWzg==" saltValue="CZCAaF6O4jdDIXVSrgs7dg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C11"/>
  <sheetViews>
    <sheetView zoomScale="85" zoomScaleNormal="85" workbookViewId="0">
      <selection activeCell="F9" sqref="F9"/>
    </sheetView>
  </sheetViews>
  <sheetFormatPr defaultColWidth="9.140625" defaultRowHeight="14.25" customHeight="1" x14ac:dyDescent="0.2"/>
  <cols>
    <col min="1" max="1" width="37.28515625" style="16" bestFit="1" customWidth="1"/>
    <col min="2" max="2" width="19.28515625" style="16" customWidth="1"/>
    <col min="3" max="3" width="25" style="16" bestFit="1" customWidth="1"/>
    <col min="4" max="16384" width="9.140625" style="16"/>
  </cols>
  <sheetData>
    <row r="1" spans="1:3" ht="14.25" customHeight="1" x14ac:dyDescent="0.2">
      <c r="A1" s="15" t="s">
        <v>3</v>
      </c>
      <c r="B1" s="15" t="s">
        <v>125</v>
      </c>
      <c r="C1" s="15" t="s">
        <v>124</v>
      </c>
    </row>
    <row r="2" spans="1:3" ht="14.25" customHeight="1" x14ac:dyDescent="0.2">
      <c r="A2" s="17" t="s">
        <v>4</v>
      </c>
      <c r="B2" s="18" t="s">
        <v>128</v>
      </c>
      <c r="C2" s="18" t="s">
        <v>126</v>
      </c>
    </row>
    <row r="3" spans="1:3" ht="14.25" customHeight="1" x14ac:dyDescent="0.2">
      <c r="A3" s="17" t="s">
        <v>5</v>
      </c>
      <c r="B3" s="18" t="s">
        <v>129</v>
      </c>
      <c r="C3" s="18" t="s">
        <v>127</v>
      </c>
    </row>
    <row r="4" spans="1:3" ht="14.25" customHeight="1" x14ac:dyDescent="0.2">
      <c r="A4" s="17" t="s">
        <v>6</v>
      </c>
      <c r="B4" s="18" t="s">
        <v>130</v>
      </c>
      <c r="C4" s="18" t="s">
        <v>127</v>
      </c>
    </row>
    <row r="5" spans="1:3" ht="14.25" customHeight="1" x14ac:dyDescent="0.2">
      <c r="A5" s="17" t="s">
        <v>7</v>
      </c>
      <c r="B5" s="18" t="s">
        <v>131</v>
      </c>
      <c r="C5" s="18" t="s">
        <v>127</v>
      </c>
    </row>
    <row r="6" spans="1:3" ht="14.25" customHeight="1" x14ac:dyDescent="0.2">
      <c r="A6" s="17" t="s">
        <v>8</v>
      </c>
      <c r="B6" s="18" t="s">
        <v>132</v>
      </c>
      <c r="C6" s="18" t="s">
        <v>127</v>
      </c>
    </row>
    <row r="7" spans="1:3" ht="14.25" customHeight="1" x14ac:dyDescent="0.2">
      <c r="A7" s="17" t="s">
        <v>9</v>
      </c>
      <c r="B7" s="18" t="s">
        <v>133</v>
      </c>
      <c r="C7" s="18" t="s">
        <v>127</v>
      </c>
    </row>
    <row r="8" spans="1:3" ht="14.25" customHeight="1" x14ac:dyDescent="0.2">
      <c r="A8" s="17" t="s">
        <v>10</v>
      </c>
      <c r="B8" s="18" t="s">
        <v>134</v>
      </c>
      <c r="C8" s="18" t="s">
        <v>127</v>
      </c>
    </row>
    <row r="9" spans="1:3" ht="14.25" customHeight="1" x14ac:dyDescent="0.2">
      <c r="A9" s="17" t="s">
        <v>179</v>
      </c>
      <c r="B9" s="18" t="s">
        <v>180</v>
      </c>
      <c r="C9" s="18" t="s">
        <v>187</v>
      </c>
    </row>
    <row r="10" spans="1:3" ht="14.25" customHeight="1" x14ac:dyDescent="0.2">
      <c r="A10" s="17" t="s">
        <v>214</v>
      </c>
      <c r="B10" s="18" t="s">
        <v>181</v>
      </c>
      <c r="C10" s="18" t="s">
        <v>188</v>
      </c>
    </row>
    <row r="11" spans="1:3" ht="14.25" customHeight="1" x14ac:dyDescent="0.2">
      <c r="A11" s="17" t="s">
        <v>11</v>
      </c>
      <c r="B11" s="18" t="s">
        <v>135</v>
      </c>
      <c r="C11" s="18" t="s">
        <v>127</v>
      </c>
    </row>
  </sheetData>
  <sheetProtection algorithmName="SHA-512" hashValue="r/A8Ga4AYRVjMNcV8j/umIi27rEeA2caslUoYUv3JtUiPOAkYKmiU/h60EbkUNiwtADYsBv4yk+d59dZTarkEA==" saltValue="CIa6hnkYzevqcrSO097Xw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9"/>
  <dimension ref="A1:A95"/>
  <sheetViews>
    <sheetView zoomScale="85" zoomScaleNormal="85" workbookViewId="0">
      <selection activeCell="F57" sqref="F57"/>
    </sheetView>
  </sheetViews>
  <sheetFormatPr defaultColWidth="9.140625" defaultRowHeight="14.25" customHeight="1" x14ac:dyDescent="0.2"/>
  <cols>
    <col min="1" max="1" width="42.5703125" style="16" bestFit="1" customWidth="1"/>
    <col min="2" max="16384" width="9.140625" style="16"/>
  </cols>
  <sheetData>
    <row r="1" spans="1:1" ht="14.25" customHeight="1" x14ac:dyDescent="0.2">
      <c r="A1" s="47" t="s">
        <v>125</v>
      </c>
    </row>
    <row r="2" spans="1:1" s="20" customFormat="1" ht="14.25" customHeight="1" x14ac:dyDescent="0.25">
      <c r="A2" s="19" t="s">
        <v>4</v>
      </c>
    </row>
    <row r="3" spans="1:1" s="20" customFormat="1" ht="14.25" customHeight="1" x14ac:dyDescent="0.25">
      <c r="A3" s="19" t="s">
        <v>136</v>
      </c>
    </row>
    <row r="4" spans="1:1" ht="14.25" customHeight="1" x14ac:dyDescent="0.2">
      <c r="A4" s="17" t="s">
        <v>207</v>
      </c>
    </row>
    <row r="5" spans="1:1" ht="14.25" customHeight="1" x14ac:dyDescent="0.2">
      <c r="A5" s="17" t="s">
        <v>65</v>
      </c>
    </row>
    <row r="6" spans="1:1" ht="14.25" customHeight="1" x14ac:dyDescent="0.2">
      <c r="A6" s="17" t="s">
        <v>66</v>
      </c>
    </row>
    <row r="7" spans="1:1" ht="14.25" customHeight="1" x14ac:dyDescent="0.2">
      <c r="A7" s="17" t="s">
        <v>67</v>
      </c>
    </row>
    <row r="8" spans="1:1" ht="14.25" customHeight="1" x14ac:dyDescent="0.2">
      <c r="A8" s="17" t="s">
        <v>235</v>
      </c>
    </row>
    <row r="9" spans="1:1" ht="14.25" customHeight="1" x14ac:dyDescent="0.2">
      <c r="A9" s="17" t="s">
        <v>68</v>
      </c>
    </row>
    <row r="10" spans="1:1" ht="14.25" customHeight="1" x14ac:dyDescent="0.2">
      <c r="A10" s="17" t="s">
        <v>69</v>
      </c>
    </row>
    <row r="11" spans="1:1" ht="14.25" customHeight="1" x14ac:dyDescent="0.2">
      <c r="A11" s="17" t="s">
        <v>70</v>
      </c>
    </row>
    <row r="12" spans="1:1" ht="14.25" customHeight="1" x14ac:dyDescent="0.2">
      <c r="A12" s="17" t="s">
        <v>71</v>
      </c>
    </row>
    <row r="13" spans="1:1" ht="14.25" customHeight="1" x14ac:dyDescent="0.2">
      <c r="A13" s="17" t="s">
        <v>72</v>
      </c>
    </row>
    <row r="14" spans="1:1" ht="14.25" customHeight="1" x14ac:dyDescent="0.2">
      <c r="A14" s="17" t="s">
        <v>73</v>
      </c>
    </row>
    <row r="15" spans="1:1" ht="14.25" customHeight="1" x14ac:dyDescent="0.2">
      <c r="A15" s="17" t="s">
        <v>74</v>
      </c>
    </row>
    <row r="16" spans="1:1" ht="14.25" customHeight="1" x14ac:dyDescent="0.2">
      <c r="A16" s="17" t="s">
        <v>208</v>
      </c>
    </row>
    <row r="17" spans="1:1" ht="14.25" customHeight="1" x14ac:dyDescent="0.2">
      <c r="A17" s="17" t="s">
        <v>75</v>
      </c>
    </row>
    <row r="18" spans="1:1" ht="14.25" customHeight="1" x14ac:dyDescent="0.2">
      <c r="A18" s="17" t="s">
        <v>76</v>
      </c>
    </row>
    <row r="19" spans="1:1" ht="14.25" customHeight="1" x14ac:dyDescent="0.2">
      <c r="A19" s="17" t="s">
        <v>77</v>
      </c>
    </row>
    <row r="20" spans="1:1" ht="14.25" customHeight="1" x14ac:dyDescent="0.2">
      <c r="A20" s="17" t="s">
        <v>78</v>
      </c>
    </row>
    <row r="21" spans="1:1" ht="14.25" customHeight="1" x14ac:dyDescent="0.2">
      <c r="A21" s="17" t="s">
        <v>209</v>
      </c>
    </row>
    <row r="22" spans="1:1" ht="14.25" customHeight="1" x14ac:dyDescent="0.2">
      <c r="A22" s="17" t="s">
        <v>79</v>
      </c>
    </row>
    <row r="23" spans="1:1" ht="14.25" customHeight="1" x14ac:dyDescent="0.2">
      <c r="A23" s="17" t="s">
        <v>80</v>
      </c>
    </row>
    <row r="24" spans="1:1" ht="14.25" customHeight="1" x14ac:dyDescent="0.2">
      <c r="A24" s="17" t="s">
        <v>81</v>
      </c>
    </row>
    <row r="25" spans="1:1" ht="14.25" customHeight="1" x14ac:dyDescent="0.2">
      <c r="A25" s="17" t="s">
        <v>82</v>
      </c>
    </row>
    <row r="26" spans="1:1" ht="14.25" customHeight="1" x14ac:dyDescent="0.2">
      <c r="A26" s="17" t="s">
        <v>83</v>
      </c>
    </row>
    <row r="27" spans="1:1" ht="14.25" customHeight="1" x14ac:dyDescent="0.2">
      <c r="A27" s="17" t="s">
        <v>84</v>
      </c>
    </row>
    <row r="28" spans="1:1" ht="14.25" customHeight="1" x14ac:dyDescent="0.2">
      <c r="A28" s="17" t="s">
        <v>85</v>
      </c>
    </row>
    <row r="29" spans="1:1" ht="14.25" customHeight="1" x14ac:dyDescent="0.2">
      <c r="A29" s="17" t="s">
        <v>86</v>
      </c>
    </row>
    <row r="30" spans="1:1" ht="14.25" customHeight="1" x14ac:dyDescent="0.2">
      <c r="A30" s="17" t="s">
        <v>87</v>
      </c>
    </row>
    <row r="31" spans="1:1" ht="14.25" customHeight="1" x14ac:dyDescent="0.2">
      <c r="A31" s="17" t="s">
        <v>88</v>
      </c>
    </row>
    <row r="32" spans="1:1" ht="14.25" customHeight="1" x14ac:dyDescent="0.2">
      <c r="A32" s="17" t="s">
        <v>89</v>
      </c>
    </row>
    <row r="33" spans="1:1" ht="14.25" customHeight="1" x14ac:dyDescent="0.2">
      <c r="A33" s="17" t="s">
        <v>90</v>
      </c>
    </row>
    <row r="34" spans="1:1" ht="14.25" customHeight="1" x14ac:dyDescent="0.2">
      <c r="A34" s="17" t="s">
        <v>91</v>
      </c>
    </row>
    <row r="35" spans="1:1" ht="14.25" customHeight="1" x14ac:dyDescent="0.2">
      <c r="A35" s="17" t="s">
        <v>210</v>
      </c>
    </row>
    <row r="36" spans="1:1" ht="14.25" customHeight="1" x14ac:dyDescent="0.2">
      <c r="A36" s="17" t="s">
        <v>211</v>
      </c>
    </row>
    <row r="37" spans="1:1" ht="14.25" customHeight="1" x14ac:dyDescent="0.2">
      <c r="A37" s="17" t="s">
        <v>92</v>
      </c>
    </row>
    <row r="38" spans="1:1" ht="14.25" customHeight="1" x14ac:dyDescent="0.2">
      <c r="A38" s="17" t="s">
        <v>236</v>
      </c>
    </row>
    <row r="39" spans="1:1" ht="14.25" customHeight="1" x14ac:dyDescent="0.2">
      <c r="A39" s="17" t="s">
        <v>93</v>
      </c>
    </row>
    <row r="40" spans="1:1" ht="14.25" customHeight="1" x14ac:dyDescent="0.2">
      <c r="A40" s="17" t="s">
        <v>94</v>
      </c>
    </row>
    <row r="41" spans="1:1" ht="14.25" customHeight="1" x14ac:dyDescent="0.2">
      <c r="A41" s="17" t="s">
        <v>95</v>
      </c>
    </row>
    <row r="42" spans="1:1" ht="14.25" customHeight="1" x14ac:dyDescent="0.2">
      <c r="A42" s="17" t="s">
        <v>96</v>
      </c>
    </row>
    <row r="43" spans="1:1" ht="14.25" customHeight="1" x14ac:dyDescent="0.2">
      <c r="A43" s="17" t="s">
        <v>97</v>
      </c>
    </row>
    <row r="44" spans="1:1" ht="14.25" customHeight="1" x14ac:dyDescent="0.2">
      <c r="A44" s="17" t="s">
        <v>98</v>
      </c>
    </row>
    <row r="45" spans="1:1" ht="14.25" customHeight="1" x14ac:dyDescent="0.2">
      <c r="A45" s="17" t="s">
        <v>99</v>
      </c>
    </row>
    <row r="46" spans="1:1" ht="14.25" customHeight="1" x14ac:dyDescent="0.2">
      <c r="A46" s="17" t="s">
        <v>100</v>
      </c>
    </row>
    <row r="47" spans="1:1" ht="14.25" customHeight="1" x14ac:dyDescent="0.2">
      <c r="A47" s="17" t="s">
        <v>101</v>
      </c>
    </row>
    <row r="48" spans="1:1" ht="14.25" customHeight="1" x14ac:dyDescent="0.2">
      <c r="A48" s="17" t="s">
        <v>102</v>
      </c>
    </row>
    <row r="49" spans="1:1" ht="14.25" customHeight="1" x14ac:dyDescent="0.2">
      <c r="A49" s="17" t="s">
        <v>103</v>
      </c>
    </row>
    <row r="50" spans="1:1" ht="14.25" customHeight="1" x14ac:dyDescent="0.2">
      <c r="A50" s="17" t="s">
        <v>212</v>
      </c>
    </row>
    <row r="51" spans="1:1" ht="14.25" customHeight="1" x14ac:dyDescent="0.2">
      <c r="A51" s="17" t="s">
        <v>213</v>
      </c>
    </row>
    <row r="52" spans="1:1" ht="14.25" customHeight="1" x14ac:dyDescent="0.2">
      <c r="A52" s="17" t="s">
        <v>104</v>
      </c>
    </row>
    <row r="53" spans="1:1" ht="14.25" customHeight="1" x14ac:dyDescent="0.2">
      <c r="A53" s="17" t="s">
        <v>105</v>
      </c>
    </row>
    <row r="55" spans="1:1" ht="14.25" customHeight="1" x14ac:dyDescent="0.2">
      <c r="A55" s="19" t="s">
        <v>5</v>
      </c>
    </row>
    <row r="56" spans="1:1" ht="14.25" customHeight="1" x14ac:dyDescent="0.2">
      <c r="A56" s="19" t="s">
        <v>137</v>
      </c>
    </row>
    <row r="57" spans="1:1" ht="14.25" customHeight="1" x14ac:dyDescent="0.2">
      <c r="A57" s="17" t="s">
        <v>106</v>
      </c>
    </row>
    <row r="58" spans="1:1" ht="14.25" customHeight="1" x14ac:dyDescent="0.2">
      <c r="A58" s="17" t="s">
        <v>107</v>
      </c>
    </row>
    <row r="59" spans="1:1" ht="14.25" customHeight="1" x14ac:dyDescent="0.2">
      <c r="A59" s="17" t="s">
        <v>108</v>
      </c>
    </row>
    <row r="61" spans="1:1" ht="14.25" customHeight="1" x14ac:dyDescent="0.2">
      <c r="A61" s="19" t="s">
        <v>6</v>
      </c>
    </row>
    <row r="62" spans="1:1" ht="14.25" customHeight="1" x14ac:dyDescent="0.2">
      <c r="A62" s="19" t="s">
        <v>138</v>
      </c>
    </row>
    <row r="63" spans="1:1" ht="14.25" customHeight="1" x14ac:dyDescent="0.2">
      <c r="A63" s="17" t="s">
        <v>57</v>
      </c>
    </row>
    <row r="64" spans="1:1" ht="14.25" customHeight="1" x14ac:dyDescent="0.2">
      <c r="A64" s="17" t="s">
        <v>109</v>
      </c>
    </row>
    <row r="66" spans="1:1" ht="14.25" customHeight="1" x14ac:dyDescent="0.2">
      <c r="A66" s="19" t="s">
        <v>7</v>
      </c>
    </row>
    <row r="67" spans="1:1" ht="14.25" customHeight="1" x14ac:dyDescent="0.2">
      <c r="A67" s="19" t="s">
        <v>139</v>
      </c>
    </row>
    <row r="68" spans="1:1" ht="14.25" customHeight="1" x14ac:dyDescent="0.2">
      <c r="A68" s="17" t="s">
        <v>7</v>
      </c>
    </row>
    <row r="70" spans="1:1" ht="14.25" customHeight="1" x14ac:dyDescent="0.2">
      <c r="A70" s="19" t="s">
        <v>8</v>
      </c>
    </row>
    <row r="71" spans="1:1" ht="14.25" customHeight="1" x14ac:dyDescent="0.2">
      <c r="A71" s="19" t="s">
        <v>140</v>
      </c>
    </row>
    <row r="72" spans="1:1" ht="14.25" customHeight="1" x14ac:dyDescent="0.2">
      <c r="A72" s="17" t="s">
        <v>8</v>
      </c>
    </row>
    <row r="74" spans="1:1" ht="14.25" customHeight="1" x14ac:dyDescent="0.2">
      <c r="A74" s="19" t="s">
        <v>9</v>
      </c>
    </row>
    <row r="75" spans="1:1" ht="14.25" customHeight="1" x14ac:dyDescent="0.2">
      <c r="A75" s="19" t="s">
        <v>141</v>
      </c>
    </row>
    <row r="76" spans="1:1" ht="14.25" customHeight="1" x14ac:dyDescent="0.2">
      <c r="A76" s="17" t="s">
        <v>115</v>
      </c>
    </row>
    <row r="77" spans="1:1" ht="14.25" customHeight="1" x14ac:dyDescent="0.2">
      <c r="A77" s="17" t="s">
        <v>110</v>
      </c>
    </row>
    <row r="78" spans="1:1" ht="14.25" customHeight="1" x14ac:dyDescent="0.2">
      <c r="A78" s="17" t="s">
        <v>116</v>
      </c>
    </row>
    <row r="80" spans="1:1" ht="14.25" customHeight="1" x14ac:dyDescent="0.2">
      <c r="A80" s="19" t="s">
        <v>10</v>
      </c>
    </row>
    <row r="81" spans="1:1" ht="14.25" customHeight="1" x14ac:dyDescent="0.2">
      <c r="A81" s="19" t="s">
        <v>142</v>
      </c>
    </row>
    <row r="82" spans="1:1" ht="14.25" customHeight="1" x14ac:dyDescent="0.2">
      <c r="A82" s="17" t="s">
        <v>112</v>
      </c>
    </row>
    <row r="83" spans="1:1" ht="14.25" customHeight="1" x14ac:dyDescent="0.2">
      <c r="A83" s="17" t="s">
        <v>113</v>
      </c>
    </row>
    <row r="85" spans="1:1" ht="14.25" customHeight="1" x14ac:dyDescent="0.2">
      <c r="A85" s="19" t="s">
        <v>179</v>
      </c>
    </row>
    <row r="86" spans="1:1" ht="14.25" customHeight="1" x14ac:dyDescent="0.2">
      <c r="A86" s="19" t="s">
        <v>182</v>
      </c>
    </row>
    <row r="87" spans="1:1" ht="14.25" customHeight="1" x14ac:dyDescent="0.2">
      <c r="A87" s="17" t="s">
        <v>111</v>
      </c>
    </row>
    <row r="88" spans="1:1" ht="14.25" customHeight="1" x14ac:dyDescent="0.2">
      <c r="A88" s="18"/>
    </row>
    <row r="89" spans="1:1" ht="14.25" customHeight="1" x14ac:dyDescent="0.2">
      <c r="A89" s="19" t="s">
        <v>214</v>
      </c>
    </row>
    <row r="90" spans="1:1" ht="14.25" customHeight="1" x14ac:dyDescent="0.2">
      <c r="A90" s="19" t="s">
        <v>183</v>
      </c>
    </row>
    <row r="91" spans="1:1" ht="14.25" customHeight="1" x14ac:dyDescent="0.2">
      <c r="A91" s="17" t="s">
        <v>214</v>
      </c>
    </row>
    <row r="93" spans="1:1" ht="14.25" customHeight="1" x14ac:dyDescent="0.2">
      <c r="A93" s="19" t="s">
        <v>11</v>
      </c>
    </row>
    <row r="94" spans="1:1" ht="14.25" customHeight="1" x14ac:dyDescent="0.2">
      <c r="A94" s="19" t="s">
        <v>143</v>
      </c>
    </row>
    <row r="95" spans="1:1" ht="14.25" customHeight="1" x14ac:dyDescent="0.2">
      <c r="A95" s="17" t="s">
        <v>114</v>
      </c>
    </row>
  </sheetData>
  <sheetProtection algorithmName="SHA-512" hashValue="F2PSMOKRJM8c+eduA0sSB0X3hghU43O/reZ6xjgm7wKF52EXXaIRUIRzqqqsjcPL66sIVa6V606+A8NDfFG97g==" saltValue="uTKPtM6wqaukrUfRLP9lWw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0"/>
  <dimension ref="A1:A25"/>
  <sheetViews>
    <sheetView workbookViewId="0">
      <selection activeCell="A6" sqref="A6"/>
    </sheetView>
  </sheetViews>
  <sheetFormatPr defaultRowHeight="15" x14ac:dyDescent="0.25"/>
  <cols>
    <col min="1" max="1" width="39.42578125" bestFit="1" customWidth="1"/>
  </cols>
  <sheetData>
    <row r="1" spans="1:1" x14ac:dyDescent="0.25">
      <c r="A1" s="5" t="s">
        <v>184</v>
      </c>
    </row>
    <row r="2" spans="1:1" x14ac:dyDescent="0.25">
      <c r="A2" s="4" t="s">
        <v>117</v>
      </c>
    </row>
    <row r="3" spans="1:1" x14ac:dyDescent="0.25">
      <c r="A3" s="4" t="s">
        <v>118</v>
      </c>
    </row>
    <row r="4" spans="1:1" x14ac:dyDescent="0.25">
      <c r="A4" s="4" t="s">
        <v>119</v>
      </c>
    </row>
    <row r="5" spans="1:1" x14ac:dyDescent="0.25">
      <c r="A5" s="4" t="s">
        <v>120</v>
      </c>
    </row>
    <row r="6" spans="1:1" x14ac:dyDescent="0.25">
      <c r="A6" s="4" t="s">
        <v>121</v>
      </c>
    </row>
    <row r="8" spans="1:1" x14ac:dyDescent="0.25">
      <c r="A8" s="5" t="s">
        <v>189</v>
      </c>
    </row>
    <row r="9" spans="1:1" x14ac:dyDescent="0.25">
      <c r="A9" s="4" t="s">
        <v>58</v>
      </c>
    </row>
    <row r="10" spans="1:1" x14ac:dyDescent="0.25">
      <c r="A10" s="4" t="s">
        <v>122</v>
      </c>
    </row>
    <row r="11" spans="1:1" x14ac:dyDescent="0.25">
      <c r="A11" s="4" t="s">
        <v>123</v>
      </c>
    </row>
    <row r="13" spans="1:1" x14ac:dyDescent="0.25">
      <c r="A13" s="5" t="s">
        <v>185</v>
      </c>
    </row>
    <row r="14" spans="1:1" x14ac:dyDescent="0.25">
      <c r="A14" s="4" t="s">
        <v>118</v>
      </c>
    </row>
    <row r="15" spans="1:1" x14ac:dyDescent="0.25">
      <c r="A15" s="4" t="s">
        <v>119</v>
      </c>
    </row>
    <row r="16" spans="1:1" x14ac:dyDescent="0.25">
      <c r="A16" s="4" t="s">
        <v>120</v>
      </c>
    </row>
    <row r="17" spans="1:1" x14ac:dyDescent="0.25">
      <c r="A17" s="4" t="s">
        <v>121</v>
      </c>
    </row>
    <row r="19" spans="1:1" x14ac:dyDescent="0.25">
      <c r="A19" s="5" t="s">
        <v>186</v>
      </c>
    </row>
    <row r="20" spans="1:1" x14ac:dyDescent="0.25">
      <c r="A20" s="4" t="s">
        <v>119</v>
      </c>
    </row>
    <row r="21" spans="1:1" x14ac:dyDescent="0.25">
      <c r="A21" s="4" t="s">
        <v>120</v>
      </c>
    </row>
    <row r="22" spans="1:1" x14ac:dyDescent="0.25">
      <c r="A22" s="4" t="s">
        <v>121</v>
      </c>
    </row>
    <row r="23" spans="1:1" x14ac:dyDescent="0.25">
      <c r="A23" s="4" t="s">
        <v>58</v>
      </c>
    </row>
    <row r="24" spans="1:1" x14ac:dyDescent="0.25">
      <c r="A24" s="4" t="s">
        <v>122</v>
      </c>
    </row>
    <row r="25" spans="1:1" x14ac:dyDescent="0.25">
      <c r="A25" s="4" t="s">
        <v>123</v>
      </c>
    </row>
  </sheetData>
  <sheetProtection algorithmName="SHA-512" hashValue="q1n/U+9M04vOCfV9jlcI2VBJcIyyhBBP27XZQ4fzPc95Aoedn6aKhNOHt/PfeJUheWd0qhTvK1/exQh/Ge9IWQ==" saltValue="xiT/Uy2xPtSn8q079WTDW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10"/>
  <sheetViews>
    <sheetView workbookViewId="0">
      <selection activeCell="A2" sqref="A2"/>
    </sheetView>
  </sheetViews>
  <sheetFormatPr defaultColWidth="9.140625" defaultRowHeight="14.25" x14ac:dyDescent="0.2"/>
  <cols>
    <col min="1" max="1" width="17.7109375" style="2" bestFit="1" customWidth="1"/>
    <col min="2" max="16384" width="9.140625" style="2"/>
  </cols>
  <sheetData>
    <row r="1" spans="1:1" x14ac:dyDescent="0.2">
      <c r="A1" s="3" t="s">
        <v>13</v>
      </c>
    </row>
    <row r="2" spans="1:1" x14ac:dyDescent="0.2">
      <c r="A2" s="1" t="s">
        <v>12</v>
      </c>
    </row>
    <row r="3" spans="1:1" x14ac:dyDescent="0.2">
      <c r="A3" s="1">
        <v>2</v>
      </c>
    </row>
    <row r="4" spans="1:1" x14ac:dyDescent="0.2">
      <c r="A4" s="1">
        <v>3</v>
      </c>
    </row>
    <row r="5" spans="1:1" x14ac:dyDescent="0.2">
      <c r="A5" s="1">
        <v>4</v>
      </c>
    </row>
    <row r="6" spans="1:1" x14ac:dyDescent="0.2">
      <c r="A6" s="1">
        <v>5</v>
      </c>
    </row>
    <row r="7" spans="1:1" x14ac:dyDescent="0.2">
      <c r="A7" s="1">
        <v>6</v>
      </c>
    </row>
    <row r="8" spans="1:1" x14ac:dyDescent="0.2">
      <c r="A8" s="1">
        <v>7</v>
      </c>
    </row>
    <row r="9" spans="1:1" x14ac:dyDescent="0.2">
      <c r="A9" s="1">
        <v>8</v>
      </c>
    </row>
    <row r="10" spans="1:1" x14ac:dyDescent="0.2">
      <c r="A10" s="1">
        <v>9</v>
      </c>
    </row>
  </sheetData>
  <sheetProtection algorithmName="SHA-512" hashValue="Kj+h5yDyXgGcIfZAU44/vXmABlLOGdoqZ9xt30mFxrO9KTOMTBnziS6dpAMUYIaPat2zq3AqTaAhm6/WSZNn8A==" saltValue="Bt0Hvevx6yNV2/0zsEV5w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/>
  <dimension ref="A1:A17"/>
  <sheetViews>
    <sheetView workbookViewId="0"/>
  </sheetViews>
  <sheetFormatPr defaultRowHeight="15" x14ac:dyDescent="0.25"/>
  <cols>
    <col min="1" max="1" width="14.7109375" bestFit="1" customWidth="1"/>
  </cols>
  <sheetData>
    <row r="1" spans="1:1" x14ac:dyDescent="0.25">
      <c r="A1" s="3" t="s">
        <v>14</v>
      </c>
    </row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17</v>
      </c>
    </row>
    <row r="5" spans="1:1" x14ac:dyDescent="0.25">
      <c r="A5" s="1" t="s">
        <v>18</v>
      </c>
    </row>
    <row r="6" spans="1:1" x14ac:dyDescent="0.25">
      <c r="A6" s="1" t="s">
        <v>19</v>
      </c>
    </row>
    <row r="7" spans="1:1" x14ac:dyDescent="0.25">
      <c r="A7" s="1" t="s">
        <v>20</v>
      </c>
    </row>
    <row r="8" spans="1:1" x14ac:dyDescent="0.25">
      <c r="A8" s="1" t="s">
        <v>21</v>
      </c>
    </row>
    <row r="9" spans="1:1" x14ac:dyDescent="0.25">
      <c r="A9" s="1" t="s">
        <v>22</v>
      </c>
    </row>
    <row r="10" spans="1:1" x14ac:dyDescent="0.25">
      <c r="A10" s="1" t="s">
        <v>23</v>
      </c>
    </row>
    <row r="11" spans="1:1" x14ac:dyDescent="0.25">
      <c r="A11" s="1" t="s">
        <v>24</v>
      </c>
    </row>
    <row r="12" spans="1:1" x14ac:dyDescent="0.25">
      <c r="A12" s="1" t="s">
        <v>25</v>
      </c>
    </row>
    <row r="13" spans="1:1" x14ac:dyDescent="0.25">
      <c r="A13" s="1" t="s">
        <v>26</v>
      </c>
    </row>
    <row r="14" spans="1:1" x14ac:dyDescent="0.25">
      <c r="A14" s="1" t="s">
        <v>27</v>
      </c>
    </row>
    <row r="15" spans="1:1" x14ac:dyDescent="0.25">
      <c r="A15" s="1" t="s">
        <v>28</v>
      </c>
    </row>
    <row r="16" spans="1:1" x14ac:dyDescent="0.25">
      <c r="A16" s="1" t="s">
        <v>29</v>
      </c>
    </row>
    <row r="17" spans="1:1" x14ac:dyDescent="0.25">
      <c r="A17" s="1" t="s">
        <v>30</v>
      </c>
    </row>
  </sheetData>
  <sheetProtection algorithmName="SHA-512" hashValue="96SPv0KR2j41loUj3OEPjGKssM3koZP1IKVO1d5lcP7dPKh7GgPDD76awuV4X8PKEnfDihRv8IPtj37dZjvr+Q==" saltValue="LavMVKeYLtOrfDlNWH/F6w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/>
  <dimension ref="A1:B5"/>
  <sheetViews>
    <sheetView workbookViewId="0">
      <selection activeCell="E8" sqref="E8"/>
    </sheetView>
  </sheetViews>
  <sheetFormatPr defaultRowHeight="15" x14ac:dyDescent="0.25"/>
  <cols>
    <col min="1" max="1" width="16.140625" bestFit="1" customWidth="1"/>
    <col min="2" max="2" width="16.5703125" bestFit="1" customWidth="1"/>
  </cols>
  <sheetData>
    <row r="1" spans="1:2" x14ac:dyDescent="0.25">
      <c r="A1" s="3" t="s">
        <v>31</v>
      </c>
    </row>
    <row r="2" spans="1:2" x14ac:dyDescent="0.25">
      <c r="A2" s="3" t="s">
        <v>215</v>
      </c>
      <c r="B2" s="3" t="s">
        <v>159</v>
      </c>
    </row>
    <row r="3" spans="1:2" x14ac:dyDescent="0.25">
      <c r="A3" s="1" t="s">
        <v>32</v>
      </c>
      <c r="B3" s="21">
        <v>13.68</v>
      </c>
    </row>
    <row r="4" spans="1:2" x14ac:dyDescent="0.25">
      <c r="A4" s="1" t="s">
        <v>33</v>
      </c>
      <c r="B4" s="21">
        <v>34.44</v>
      </c>
    </row>
    <row r="5" spans="1:2" x14ac:dyDescent="0.25">
      <c r="A5" s="1" t="s">
        <v>34</v>
      </c>
      <c r="B5" s="21">
        <v>65.64</v>
      </c>
    </row>
  </sheetData>
  <sheetProtection algorithmName="SHA-512" hashValue="FgJE6jMVAjvNPJ4/sFg5balprSUYSwIZeWVhC12OL1NV/MNGOD5ZdrAWMGFMx3u9ezHJ55gmwAZZMNzR6gV8YQ==" saltValue="HS63j1DVn4IbzVSYKaUA+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6"/>
  <dimension ref="A1:C5"/>
  <sheetViews>
    <sheetView workbookViewId="0">
      <selection activeCell="J7" sqref="J7"/>
    </sheetView>
  </sheetViews>
  <sheetFormatPr defaultRowHeight="15" x14ac:dyDescent="0.25"/>
  <cols>
    <col min="1" max="1" width="14" bestFit="1" customWidth="1"/>
    <col min="2" max="2" width="19.7109375" bestFit="1" customWidth="1"/>
    <col min="3" max="3" width="13.7109375" bestFit="1" customWidth="1"/>
  </cols>
  <sheetData>
    <row r="1" spans="1:3" x14ac:dyDescent="0.25">
      <c r="A1" s="3" t="s">
        <v>35</v>
      </c>
    </row>
    <row r="2" spans="1:3" x14ac:dyDescent="0.25">
      <c r="A2" s="3" t="s">
        <v>153</v>
      </c>
      <c r="B2" s="3" t="s">
        <v>154</v>
      </c>
      <c r="C2" s="3" t="s">
        <v>155</v>
      </c>
    </row>
    <row r="3" spans="1:3" x14ac:dyDescent="0.25">
      <c r="A3" s="1" t="s">
        <v>36</v>
      </c>
      <c r="B3" s="21">
        <v>700</v>
      </c>
      <c r="C3" s="21">
        <v>8.0399999999999991</v>
      </c>
    </row>
    <row r="4" spans="1:3" x14ac:dyDescent="0.25">
      <c r="A4" s="1" t="s">
        <v>37</v>
      </c>
      <c r="B4" s="21">
        <v>1400</v>
      </c>
      <c r="C4" s="21">
        <v>16.079999999999998</v>
      </c>
    </row>
    <row r="5" spans="1:3" x14ac:dyDescent="0.25">
      <c r="A5" s="1" t="s">
        <v>38</v>
      </c>
      <c r="B5" s="21">
        <v>2100</v>
      </c>
      <c r="C5" s="21">
        <v>24.12</v>
      </c>
    </row>
  </sheetData>
  <sheetProtection algorithmName="SHA-512" hashValue="8lJt8qkIRRGBO4Hz3e7P+LcAQz+6jnx+nz4ajahEVK4+3g/0V+s9hQYPZycrqzWFi6xICHu9J17S246BQoRcIQ==" saltValue="If+6r7PYQCTKHQ51t8e03g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7"/>
  <dimension ref="A1:B12"/>
  <sheetViews>
    <sheetView workbookViewId="0">
      <selection activeCell="H6" sqref="H6"/>
    </sheetView>
  </sheetViews>
  <sheetFormatPr defaultRowHeight="15" x14ac:dyDescent="0.25"/>
  <cols>
    <col min="1" max="1" width="14.5703125" customWidth="1"/>
    <col min="2" max="2" width="13.7109375" bestFit="1" customWidth="1"/>
  </cols>
  <sheetData>
    <row r="1" spans="1:2" x14ac:dyDescent="0.25">
      <c r="A1" s="3" t="s">
        <v>39</v>
      </c>
    </row>
    <row r="2" spans="1:2" x14ac:dyDescent="0.25">
      <c r="A2" s="3" t="s">
        <v>153</v>
      </c>
      <c r="B2" s="3" t="s">
        <v>155</v>
      </c>
    </row>
    <row r="3" spans="1:2" x14ac:dyDescent="0.25">
      <c r="A3" s="1" t="s">
        <v>40</v>
      </c>
      <c r="B3" s="21">
        <v>57.480000000000004</v>
      </c>
    </row>
    <row r="4" spans="1:2" x14ac:dyDescent="0.25">
      <c r="A4" s="1" t="s">
        <v>36</v>
      </c>
      <c r="B4" s="21">
        <v>114.96000000000001</v>
      </c>
    </row>
    <row r="5" spans="1:2" x14ac:dyDescent="0.25">
      <c r="A5" s="1" t="s">
        <v>41</v>
      </c>
      <c r="B5" s="21">
        <v>172.56</v>
      </c>
    </row>
    <row r="6" spans="1:2" x14ac:dyDescent="0.25">
      <c r="A6" s="1" t="s">
        <v>37</v>
      </c>
      <c r="B6" s="21">
        <v>230.04000000000002</v>
      </c>
    </row>
    <row r="7" spans="1:2" x14ac:dyDescent="0.25">
      <c r="A7" s="1" t="s">
        <v>42</v>
      </c>
      <c r="B7" s="21">
        <v>287.52</v>
      </c>
    </row>
    <row r="8" spans="1:2" x14ac:dyDescent="0.25">
      <c r="A8" s="1" t="s">
        <v>38</v>
      </c>
      <c r="B8" s="21">
        <v>345</v>
      </c>
    </row>
    <row r="9" spans="1:2" x14ac:dyDescent="0.25">
      <c r="A9" s="1" t="s">
        <v>43</v>
      </c>
      <c r="B9" s="21">
        <v>402.48</v>
      </c>
    </row>
    <row r="10" spans="1:2" x14ac:dyDescent="0.25">
      <c r="A10" s="1" t="s">
        <v>44</v>
      </c>
      <c r="B10" s="21">
        <v>459.96</v>
      </c>
    </row>
    <row r="11" spans="1:2" x14ac:dyDescent="0.25">
      <c r="A11" s="1" t="s">
        <v>45</v>
      </c>
      <c r="B11" s="21">
        <v>517.56000000000006</v>
      </c>
    </row>
    <row r="12" spans="1:2" x14ac:dyDescent="0.25">
      <c r="A12" s="1" t="s">
        <v>228</v>
      </c>
      <c r="B12" s="21">
        <v>575.04</v>
      </c>
    </row>
  </sheetData>
  <sheetProtection algorithmName="SHA-512" hashValue="7kHG3H3Ur1v73rOvzu7HwP8ZG7ad2eI/xFefrXQLBGcQCpBSE3S8hsqL0um67I3XKbkUX7UQ4of8E9YES7wPNQ==" saltValue="v1OuZoBpbwJHvAeugAYtLA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8"/>
  <dimension ref="A1:A2"/>
  <sheetViews>
    <sheetView workbookViewId="0">
      <selection activeCell="A3" sqref="A3"/>
    </sheetView>
  </sheetViews>
  <sheetFormatPr defaultRowHeight="15" x14ac:dyDescent="0.25"/>
  <cols>
    <col min="1" max="1" width="10.140625" style="7" bestFit="1" customWidth="1"/>
  </cols>
  <sheetData>
    <row r="1" spans="1:1" x14ac:dyDescent="0.25">
      <c r="A1" s="5" t="s">
        <v>46</v>
      </c>
    </row>
    <row r="2" spans="1:1" x14ac:dyDescent="0.25">
      <c r="A2" s="77">
        <v>8.0399999999999991</v>
      </c>
    </row>
  </sheetData>
  <sheetProtection algorithmName="SHA-512" hashValue="0AXUYJeaJWCJcbijS5TVyOHyrKrd6uxEo4m/jL/jQbOTIN2uzT8+OjXMxGwCldOINebY7VzL2SYm8LUevAbzuQ==" saltValue="Bn1oFotzEs2amtf4NGr7rg==" spinCount="100000" sheet="1" objects="1" scenarios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1"/>
  <dimension ref="A1:B67"/>
  <sheetViews>
    <sheetView workbookViewId="0">
      <selection activeCell="C3" sqref="C3"/>
    </sheetView>
  </sheetViews>
  <sheetFormatPr defaultColWidth="9.140625" defaultRowHeight="15" x14ac:dyDescent="0.25"/>
  <cols>
    <col min="1" max="1" width="45" style="7" bestFit="1" customWidth="1"/>
    <col min="2" max="2" width="10.140625" style="7" bestFit="1" customWidth="1"/>
    <col min="3" max="16384" width="9.140625" style="7"/>
  </cols>
  <sheetData>
    <row r="1" spans="1:2" x14ac:dyDescent="0.25">
      <c r="A1" s="5" t="s">
        <v>160</v>
      </c>
    </row>
    <row r="2" spans="1:2" x14ac:dyDescent="0.25">
      <c r="A2" s="5" t="s">
        <v>161</v>
      </c>
      <c r="B2" s="5" t="s">
        <v>162</v>
      </c>
    </row>
    <row r="3" spans="1:2" x14ac:dyDescent="0.25">
      <c r="A3" s="6" t="s">
        <v>207</v>
      </c>
      <c r="B3" s="22">
        <v>1</v>
      </c>
    </row>
    <row r="4" spans="1:2" x14ac:dyDescent="0.25">
      <c r="A4" s="6" t="s">
        <v>65</v>
      </c>
      <c r="B4" s="22">
        <v>1</v>
      </c>
    </row>
    <row r="5" spans="1:2" x14ac:dyDescent="0.25">
      <c r="A5" s="6" t="s">
        <v>66</v>
      </c>
      <c r="B5" s="22">
        <v>1</v>
      </c>
    </row>
    <row r="6" spans="1:2" x14ac:dyDescent="0.25">
      <c r="A6" s="6" t="s">
        <v>67</v>
      </c>
      <c r="B6" s="22">
        <v>1</v>
      </c>
    </row>
    <row r="7" spans="1:2" x14ac:dyDescent="0.25">
      <c r="A7" s="6" t="s">
        <v>235</v>
      </c>
      <c r="B7" s="22">
        <v>1</v>
      </c>
    </row>
    <row r="8" spans="1:2" x14ac:dyDescent="0.25">
      <c r="A8" s="6" t="s">
        <v>68</v>
      </c>
      <c r="B8" s="22">
        <v>1</v>
      </c>
    </row>
    <row r="9" spans="1:2" x14ac:dyDescent="0.25">
      <c r="A9" s="6" t="s">
        <v>69</v>
      </c>
      <c r="B9" s="22">
        <v>1</v>
      </c>
    </row>
    <row r="10" spans="1:2" x14ac:dyDescent="0.25">
      <c r="A10" s="6" t="s">
        <v>70</v>
      </c>
      <c r="B10" s="22">
        <v>1</v>
      </c>
    </row>
    <row r="11" spans="1:2" x14ac:dyDescent="0.25">
      <c r="A11" s="6" t="s">
        <v>71</v>
      </c>
      <c r="B11" s="22">
        <v>1</v>
      </c>
    </row>
    <row r="12" spans="1:2" x14ac:dyDescent="0.25">
      <c r="A12" s="6" t="s">
        <v>72</v>
      </c>
      <c r="B12" s="22">
        <v>1</v>
      </c>
    </row>
    <row r="13" spans="1:2" x14ac:dyDescent="0.25">
      <c r="A13" s="6" t="s">
        <v>73</v>
      </c>
      <c r="B13" s="22">
        <v>1</v>
      </c>
    </row>
    <row r="14" spans="1:2" x14ac:dyDescent="0.25">
      <c r="A14" s="6" t="s">
        <v>74</v>
      </c>
      <c r="B14" s="22">
        <v>1</v>
      </c>
    </row>
    <row r="15" spans="1:2" x14ac:dyDescent="0.25">
      <c r="A15" s="6" t="s">
        <v>208</v>
      </c>
      <c r="B15" s="22">
        <v>1</v>
      </c>
    </row>
    <row r="16" spans="1:2" x14ac:dyDescent="0.25">
      <c r="A16" s="6" t="s">
        <v>75</v>
      </c>
      <c r="B16" s="22">
        <v>1</v>
      </c>
    </row>
    <row r="17" spans="1:2" x14ac:dyDescent="0.25">
      <c r="A17" s="6" t="s">
        <v>76</v>
      </c>
      <c r="B17" s="22">
        <v>1</v>
      </c>
    </row>
    <row r="18" spans="1:2" x14ac:dyDescent="0.25">
      <c r="A18" s="6" t="s">
        <v>77</v>
      </c>
      <c r="B18" s="22">
        <v>1</v>
      </c>
    </row>
    <row r="19" spans="1:2" x14ac:dyDescent="0.25">
      <c r="A19" s="6" t="s">
        <v>78</v>
      </c>
      <c r="B19" s="22">
        <v>1</v>
      </c>
    </row>
    <row r="20" spans="1:2" x14ac:dyDescent="0.25">
      <c r="A20" s="6" t="s">
        <v>209</v>
      </c>
      <c r="B20" s="22">
        <v>1</v>
      </c>
    </row>
    <row r="21" spans="1:2" x14ac:dyDescent="0.25">
      <c r="A21" s="6" t="s">
        <v>79</v>
      </c>
      <c r="B21" s="22">
        <v>1</v>
      </c>
    </row>
    <row r="22" spans="1:2" x14ac:dyDescent="0.25">
      <c r="A22" s="6" t="s">
        <v>80</v>
      </c>
      <c r="B22" s="22">
        <v>1</v>
      </c>
    </row>
    <row r="23" spans="1:2" x14ac:dyDescent="0.25">
      <c r="A23" s="6" t="s">
        <v>81</v>
      </c>
      <c r="B23" s="22">
        <v>1</v>
      </c>
    </row>
    <row r="24" spans="1:2" x14ac:dyDescent="0.25">
      <c r="A24" s="6" t="s">
        <v>82</v>
      </c>
      <c r="B24" s="22">
        <v>1</v>
      </c>
    </row>
    <row r="25" spans="1:2" x14ac:dyDescent="0.25">
      <c r="A25" s="6" t="s">
        <v>83</v>
      </c>
      <c r="B25" s="22">
        <v>1</v>
      </c>
    </row>
    <row r="26" spans="1:2" x14ac:dyDescent="0.25">
      <c r="A26" s="6" t="s">
        <v>84</v>
      </c>
      <c r="B26" s="22">
        <v>1</v>
      </c>
    </row>
    <row r="27" spans="1:2" x14ac:dyDescent="0.25">
      <c r="A27" s="6" t="s">
        <v>85</v>
      </c>
      <c r="B27" s="22">
        <v>1</v>
      </c>
    </row>
    <row r="28" spans="1:2" x14ac:dyDescent="0.25">
      <c r="A28" s="6" t="s">
        <v>86</v>
      </c>
      <c r="B28" s="22">
        <v>1</v>
      </c>
    </row>
    <row r="29" spans="1:2" x14ac:dyDescent="0.25">
      <c r="A29" s="6" t="s">
        <v>87</v>
      </c>
      <c r="B29" s="22">
        <v>1</v>
      </c>
    </row>
    <row r="30" spans="1:2" x14ac:dyDescent="0.25">
      <c r="A30" s="6" t="s">
        <v>88</v>
      </c>
      <c r="B30" s="22">
        <v>1</v>
      </c>
    </row>
    <row r="31" spans="1:2" x14ac:dyDescent="0.25">
      <c r="A31" s="6" t="s">
        <v>89</v>
      </c>
      <c r="B31" s="22">
        <v>1</v>
      </c>
    </row>
    <row r="32" spans="1:2" x14ac:dyDescent="0.25">
      <c r="A32" s="6" t="s">
        <v>90</v>
      </c>
      <c r="B32" s="22">
        <v>1</v>
      </c>
    </row>
    <row r="33" spans="1:2" x14ac:dyDescent="0.25">
      <c r="A33" s="6" t="s">
        <v>91</v>
      </c>
      <c r="B33" s="22">
        <v>1</v>
      </c>
    </row>
    <row r="34" spans="1:2" x14ac:dyDescent="0.25">
      <c r="A34" s="6" t="s">
        <v>210</v>
      </c>
      <c r="B34" s="22">
        <v>1</v>
      </c>
    </row>
    <row r="35" spans="1:2" x14ac:dyDescent="0.25">
      <c r="A35" s="6" t="s">
        <v>211</v>
      </c>
      <c r="B35" s="22">
        <v>1</v>
      </c>
    </row>
    <row r="36" spans="1:2" x14ac:dyDescent="0.25">
      <c r="A36" s="6" t="s">
        <v>92</v>
      </c>
      <c r="B36" s="22">
        <v>1</v>
      </c>
    </row>
    <row r="37" spans="1:2" x14ac:dyDescent="0.25">
      <c r="A37" s="6" t="s">
        <v>236</v>
      </c>
      <c r="B37" s="22">
        <v>1</v>
      </c>
    </row>
    <row r="38" spans="1:2" x14ac:dyDescent="0.25">
      <c r="A38" s="6" t="s">
        <v>93</v>
      </c>
      <c r="B38" s="22">
        <v>1</v>
      </c>
    </row>
    <row r="39" spans="1:2" x14ac:dyDescent="0.25">
      <c r="A39" s="6" t="s">
        <v>94</v>
      </c>
      <c r="B39" s="22">
        <v>1</v>
      </c>
    </row>
    <row r="40" spans="1:2" x14ac:dyDescent="0.25">
      <c r="A40" s="6" t="s">
        <v>95</v>
      </c>
      <c r="B40" s="22">
        <v>1</v>
      </c>
    </row>
    <row r="41" spans="1:2" x14ac:dyDescent="0.25">
      <c r="A41" s="6" t="s">
        <v>96</v>
      </c>
      <c r="B41" s="22">
        <v>1</v>
      </c>
    </row>
    <row r="42" spans="1:2" x14ac:dyDescent="0.25">
      <c r="A42" s="6" t="s">
        <v>97</v>
      </c>
      <c r="B42" s="22">
        <v>1</v>
      </c>
    </row>
    <row r="43" spans="1:2" x14ac:dyDescent="0.25">
      <c r="A43" s="6" t="s">
        <v>98</v>
      </c>
      <c r="B43" s="22">
        <v>1</v>
      </c>
    </row>
    <row r="44" spans="1:2" x14ac:dyDescent="0.25">
      <c r="A44" s="6" t="s">
        <v>99</v>
      </c>
      <c r="B44" s="22">
        <v>1</v>
      </c>
    </row>
    <row r="45" spans="1:2" x14ac:dyDescent="0.25">
      <c r="A45" s="6" t="s">
        <v>100</v>
      </c>
      <c r="B45" s="22">
        <v>1</v>
      </c>
    </row>
    <row r="46" spans="1:2" x14ac:dyDescent="0.25">
      <c r="A46" s="6" t="s">
        <v>101</v>
      </c>
      <c r="B46" s="22">
        <v>1</v>
      </c>
    </row>
    <row r="47" spans="1:2" x14ac:dyDescent="0.25">
      <c r="A47" s="6" t="s">
        <v>102</v>
      </c>
      <c r="B47" s="22">
        <v>1</v>
      </c>
    </row>
    <row r="48" spans="1:2" x14ac:dyDescent="0.25">
      <c r="A48" s="6" t="s">
        <v>103</v>
      </c>
      <c r="B48" s="22">
        <v>1</v>
      </c>
    </row>
    <row r="49" spans="1:2" x14ac:dyDescent="0.25">
      <c r="A49" s="6" t="s">
        <v>212</v>
      </c>
      <c r="B49" s="22">
        <v>1</v>
      </c>
    </row>
    <row r="50" spans="1:2" x14ac:dyDescent="0.25">
      <c r="A50" s="6" t="s">
        <v>213</v>
      </c>
      <c r="B50" s="22">
        <v>1</v>
      </c>
    </row>
    <row r="51" spans="1:2" x14ac:dyDescent="0.25">
      <c r="A51" s="6" t="s">
        <v>104</v>
      </c>
      <c r="B51" s="22">
        <v>1</v>
      </c>
    </row>
    <row r="52" spans="1:2" x14ac:dyDescent="0.25">
      <c r="A52" s="6" t="s">
        <v>105</v>
      </c>
      <c r="B52" s="22">
        <v>1</v>
      </c>
    </row>
    <row r="53" spans="1:2" x14ac:dyDescent="0.25">
      <c r="A53" s="6" t="s">
        <v>106</v>
      </c>
      <c r="B53" s="22">
        <v>0</v>
      </c>
    </row>
    <row r="54" spans="1:2" x14ac:dyDescent="0.25">
      <c r="A54" s="6" t="s">
        <v>107</v>
      </c>
      <c r="B54" s="22">
        <v>0</v>
      </c>
    </row>
    <row r="55" spans="1:2" x14ac:dyDescent="0.25">
      <c r="A55" s="6" t="s">
        <v>108</v>
      </c>
      <c r="B55" s="22">
        <v>0</v>
      </c>
    </row>
    <row r="56" spans="1:2" x14ac:dyDescent="0.25">
      <c r="A56" s="6" t="s">
        <v>57</v>
      </c>
      <c r="B56" s="22">
        <v>1</v>
      </c>
    </row>
    <row r="57" spans="1:2" x14ac:dyDescent="0.25">
      <c r="A57" s="6" t="s">
        <v>109</v>
      </c>
      <c r="B57" s="22">
        <v>1</v>
      </c>
    </row>
    <row r="58" spans="1:2" x14ac:dyDescent="0.25">
      <c r="A58" s="6" t="s">
        <v>7</v>
      </c>
      <c r="B58" s="22">
        <v>1</v>
      </c>
    </row>
    <row r="59" spans="1:2" x14ac:dyDescent="0.25">
      <c r="A59" s="6" t="s">
        <v>8</v>
      </c>
      <c r="B59" s="22">
        <v>1</v>
      </c>
    </row>
    <row r="60" spans="1:2" x14ac:dyDescent="0.25">
      <c r="A60" s="6" t="s">
        <v>115</v>
      </c>
      <c r="B60" s="22">
        <v>0</v>
      </c>
    </row>
    <row r="61" spans="1:2" x14ac:dyDescent="0.25">
      <c r="A61" s="6" t="s">
        <v>110</v>
      </c>
      <c r="B61" s="22">
        <v>0</v>
      </c>
    </row>
    <row r="62" spans="1:2" x14ac:dyDescent="0.25">
      <c r="A62" s="6" t="s">
        <v>116</v>
      </c>
      <c r="B62" s="22">
        <v>0</v>
      </c>
    </row>
    <row r="63" spans="1:2" x14ac:dyDescent="0.25">
      <c r="A63" s="6" t="s">
        <v>111</v>
      </c>
      <c r="B63" s="22">
        <v>0</v>
      </c>
    </row>
    <row r="64" spans="1:2" x14ac:dyDescent="0.25">
      <c r="A64" s="6" t="s">
        <v>214</v>
      </c>
      <c r="B64" s="22">
        <v>0</v>
      </c>
    </row>
    <row r="65" spans="1:2" x14ac:dyDescent="0.25">
      <c r="A65" s="6" t="s">
        <v>112</v>
      </c>
      <c r="B65" s="22">
        <v>0</v>
      </c>
    </row>
    <row r="66" spans="1:2" x14ac:dyDescent="0.25">
      <c r="A66" s="6" t="s">
        <v>113</v>
      </c>
      <c r="B66" s="22">
        <v>0</v>
      </c>
    </row>
    <row r="67" spans="1:2" x14ac:dyDescent="0.25">
      <c r="A67" s="6" t="s">
        <v>114</v>
      </c>
      <c r="B67" s="22">
        <v>1</v>
      </c>
    </row>
  </sheetData>
  <sheetProtection algorithmName="SHA-512" hashValue="fgIxxmoAxVOLGjDuxCeG3QL9TUNJ2u8t8FrJ4JOmmG3qUWgluubFj8Rfrqq46Mr0uHpsUr6DUYCPXpOUJH/6Hw==" saltValue="/zp6YJ3bTMDxjFzPPsh0Y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5"/>
  <dimension ref="A1:A52"/>
  <sheetViews>
    <sheetView workbookViewId="0">
      <selection activeCell="A2" sqref="A2"/>
    </sheetView>
  </sheetViews>
  <sheetFormatPr defaultColWidth="9.140625" defaultRowHeight="15" x14ac:dyDescent="0.25"/>
  <cols>
    <col min="1" max="1" width="18.42578125" style="53" bestFit="1" customWidth="1"/>
    <col min="2" max="16384" width="9.140625" style="28"/>
  </cols>
  <sheetData>
    <row r="1" spans="1:1" x14ac:dyDescent="0.25">
      <c r="A1" s="51" t="s">
        <v>216</v>
      </c>
    </row>
    <row r="2" spans="1:1" x14ac:dyDescent="0.25">
      <c r="A2" s="52">
        <v>0</v>
      </c>
    </row>
    <row r="3" spans="1:1" x14ac:dyDescent="0.25">
      <c r="A3" s="52">
        <v>0.01</v>
      </c>
    </row>
    <row r="4" spans="1:1" x14ac:dyDescent="0.25">
      <c r="A4" s="52">
        <v>0.02</v>
      </c>
    </row>
    <row r="5" spans="1:1" x14ac:dyDescent="0.25">
      <c r="A5" s="52">
        <v>0.03</v>
      </c>
    </row>
    <row r="6" spans="1:1" x14ac:dyDescent="0.25">
      <c r="A6" s="52">
        <v>0.04</v>
      </c>
    </row>
    <row r="7" spans="1:1" x14ac:dyDescent="0.25">
      <c r="A7" s="52">
        <v>0.05</v>
      </c>
    </row>
    <row r="8" spans="1:1" x14ac:dyDescent="0.25">
      <c r="A8" s="52">
        <v>0.06</v>
      </c>
    </row>
    <row r="9" spans="1:1" x14ac:dyDescent="0.25">
      <c r="A9" s="52">
        <v>7.0000000000000007E-2</v>
      </c>
    </row>
    <row r="10" spans="1:1" x14ac:dyDescent="0.25">
      <c r="A10" s="52">
        <v>0.08</v>
      </c>
    </row>
    <row r="11" spans="1:1" x14ac:dyDescent="0.25">
      <c r="A11" s="52">
        <v>0.09</v>
      </c>
    </row>
    <row r="12" spans="1:1" x14ac:dyDescent="0.25">
      <c r="A12" s="52">
        <v>0.1</v>
      </c>
    </row>
    <row r="13" spans="1:1" x14ac:dyDescent="0.25">
      <c r="A13" s="52">
        <v>0.11</v>
      </c>
    </row>
    <row r="14" spans="1:1" x14ac:dyDescent="0.25">
      <c r="A14" s="52">
        <v>0.12</v>
      </c>
    </row>
    <row r="15" spans="1:1" x14ac:dyDescent="0.25">
      <c r="A15" s="52">
        <v>0.13</v>
      </c>
    </row>
    <row r="16" spans="1:1" x14ac:dyDescent="0.25">
      <c r="A16" s="52">
        <v>0.14000000000000001</v>
      </c>
    </row>
    <row r="17" spans="1:1" x14ac:dyDescent="0.25">
      <c r="A17" s="52">
        <v>0.15</v>
      </c>
    </row>
    <row r="18" spans="1:1" x14ac:dyDescent="0.25">
      <c r="A18" s="52">
        <v>0.16</v>
      </c>
    </row>
    <row r="19" spans="1:1" x14ac:dyDescent="0.25">
      <c r="A19" s="52">
        <v>0.17</v>
      </c>
    </row>
    <row r="20" spans="1:1" x14ac:dyDescent="0.25">
      <c r="A20" s="52">
        <v>0.18</v>
      </c>
    </row>
    <row r="21" spans="1:1" x14ac:dyDescent="0.25">
      <c r="A21" s="52">
        <v>0.19</v>
      </c>
    </row>
    <row r="22" spans="1:1" x14ac:dyDescent="0.25">
      <c r="A22" s="52">
        <v>0.2</v>
      </c>
    </row>
    <row r="23" spans="1:1" x14ac:dyDescent="0.25">
      <c r="A23" s="52">
        <v>0.21</v>
      </c>
    </row>
    <row r="24" spans="1:1" x14ac:dyDescent="0.25">
      <c r="A24" s="52">
        <v>0.22</v>
      </c>
    </row>
    <row r="25" spans="1:1" x14ac:dyDescent="0.25">
      <c r="A25" s="52">
        <v>0.23</v>
      </c>
    </row>
    <row r="26" spans="1:1" x14ac:dyDescent="0.25">
      <c r="A26" s="52">
        <v>0.24</v>
      </c>
    </row>
    <row r="27" spans="1:1" x14ac:dyDescent="0.25">
      <c r="A27" s="52">
        <v>0.25</v>
      </c>
    </row>
    <row r="28" spans="1:1" x14ac:dyDescent="0.25">
      <c r="A28" s="52">
        <v>0.26</v>
      </c>
    </row>
    <row r="29" spans="1:1" x14ac:dyDescent="0.25">
      <c r="A29" s="52">
        <v>0.27</v>
      </c>
    </row>
    <row r="30" spans="1:1" x14ac:dyDescent="0.25">
      <c r="A30" s="52">
        <v>0.28000000000000003</v>
      </c>
    </row>
    <row r="31" spans="1:1" x14ac:dyDescent="0.25">
      <c r="A31" s="52">
        <v>0.28999999999999998</v>
      </c>
    </row>
    <row r="32" spans="1:1" x14ac:dyDescent="0.25">
      <c r="A32" s="52">
        <v>0.3</v>
      </c>
    </row>
    <row r="33" spans="1:1" x14ac:dyDescent="0.25">
      <c r="A33" s="52">
        <v>0.31</v>
      </c>
    </row>
    <row r="34" spans="1:1" x14ac:dyDescent="0.25">
      <c r="A34" s="52">
        <v>0.32</v>
      </c>
    </row>
    <row r="35" spans="1:1" x14ac:dyDescent="0.25">
      <c r="A35" s="52">
        <v>0.33</v>
      </c>
    </row>
    <row r="36" spans="1:1" x14ac:dyDescent="0.25">
      <c r="A36" s="52">
        <v>0.34</v>
      </c>
    </row>
    <row r="37" spans="1:1" x14ac:dyDescent="0.25">
      <c r="A37" s="52">
        <v>0.35</v>
      </c>
    </row>
    <row r="38" spans="1:1" x14ac:dyDescent="0.25">
      <c r="A38" s="52">
        <v>0.36</v>
      </c>
    </row>
    <row r="39" spans="1:1" x14ac:dyDescent="0.25">
      <c r="A39" s="52">
        <v>0.37</v>
      </c>
    </row>
    <row r="40" spans="1:1" x14ac:dyDescent="0.25">
      <c r="A40" s="52">
        <v>0.38</v>
      </c>
    </row>
    <row r="41" spans="1:1" x14ac:dyDescent="0.25">
      <c r="A41" s="52">
        <v>0.39</v>
      </c>
    </row>
    <row r="42" spans="1:1" x14ac:dyDescent="0.25">
      <c r="A42" s="52">
        <v>0.4</v>
      </c>
    </row>
    <row r="43" spans="1:1" x14ac:dyDescent="0.25">
      <c r="A43" s="52">
        <v>0.41</v>
      </c>
    </row>
    <row r="44" spans="1:1" x14ac:dyDescent="0.25">
      <c r="A44" s="52">
        <v>0.42</v>
      </c>
    </row>
    <row r="45" spans="1:1" x14ac:dyDescent="0.25">
      <c r="A45" s="52">
        <v>0.43</v>
      </c>
    </row>
    <row r="46" spans="1:1" x14ac:dyDescent="0.25">
      <c r="A46" s="52">
        <v>0.44</v>
      </c>
    </row>
    <row r="47" spans="1:1" x14ac:dyDescent="0.25">
      <c r="A47" s="52">
        <v>0.45</v>
      </c>
    </row>
    <row r="48" spans="1:1" x14ac:dyDescent="0.25">
      <c r="A48" s="52">
        <v>0.46</v>
      </c>
    </row>
    <row r="49" spans="1:1" x14ac:dyDescent="0.25">
      <c r="A49" s="52">
        <v>0.47</v>
      </c>
    </row>
    <row r="50" spans="1:1" x14ac:dyDescent="0.25">
      <c r="A50" s="52">
        <v>0.48</v>
      </c>
    </row>
    <row r="51" spans="1:1" x14ac:dyDescent="0.25">
      <c r="A51" s="52">
        <v>0.49</v>
      </c>
    </row>
    <row r="52" spans="1:1" x14ac:dyDescent="0.25">
      <c r="A52" s="52">
        <v>0.5</v>
      </c>
    </row>
  </sheetData>
  <sheetProtection algorithmName="SHA-512" hashValue="PDPdZ9yFk9szPSU/qMaAGKdyUuSINvofDPukflu8ubKBCREBhMTBEYvQyzVQmrcmPnIwFIdRzssxLv/TEvUFbA==" saltValue="iLIsXXPfLAjmaUnRz9rFMQ==" spinCount="100000" sheet="1" objects="1" scenarios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F8E3F-B171-449D-9B4C-B4AA87FD3799}">
  <sheetPr codeName="Sheet9"/>
  <dimension ref="A1:I67"/>
  <sheetViews>
    <sheetView zoomScale="85" zoomScaleNormal="85" workbookViewId="0">
      <pane ySplit="2" topLeftCell="A3" activePane="bottomLeft" state="frozen"/>
      <selection pane="bottomLeft" activeCell="J1" sqref="J1"/>
    </sheetView>
  </sheetViews>
  <sheetFormatPr defaultColWidth="9.140625" defaultRowHeight="14.25" x14ac:dyDescent="0.2"/>
  <cols>
    <col min="1" max="1" width="47.28515625" style="58" bestFit="1" customWidth="1"/>
    <col min="2" max="2" width="6.85546875" style="58" customWidth="1"/>
    <col min="3" max="3" width="9.140625" style="58" customWidth="1"/>
    <col min="4" max="4" width="15.42578125" style="58" bestFit="1" customWidth="1"/>
    <col min="5" max="6" width="7.5703125" style="58" bestFit="1" customWidth="1"/>
    <col min="7" max="9" width="16.42578125" style="58" bestFit="1" customWidth="1"/>
    <col min="10" max="16384" width="9.140625" style="58"/>
  </cols>
  <sheetData>
    <row r="1" spans="1:9" x14ac:dyDescent="0.2">
      <c r="A1" s="60" t="s">
        <v>230</v>
      </c>
      <c r="B1" s="61"/>
      <c r="C1" s="61"/>
      <c r="D1" s="61" t="s">
        <v>219</v>
      </c>
      <c r="E1" s="61"/>
      <c r="F1" s="61"/>
      <c r="G1" s="61"/>
      <c r="H1" s="61"/>
      <c r="I1" s="61"/>
    </row>
    <row r="2" spans="1:9" x14ac:dyDescent="0.2">
      <c r="A2" s="61" t="s">
        <v>218</v>
      </c>
      <c r="B2" s="62" t="s">
        <v>117</v>
      </c>
      <c r="C2" s="62" t="s">
        <v>118</v>
      </c>
      <c r="D2" s="62" t="s">
        <v>119</v>
      </c>
      <c r="E2" s="62" t="s">
        <v>120</v>
      </c>
      <c r="F2" s="62" t="s">
        <v>121</v>
      </c>
      <c r="G2" s="62" t="s">
        <v>58</v>
      </c>
      <c r="H2" s="62" t="s">
        <v>122</v>
      </c>
      <c r="I2" s="62" t="s">
        <v>123</v>
      </c>
    </row>
    <row r="3" spans="1:9" x14ac:dyDescent="0.2">
      <c r="A3" s="63" t="s">
        <v>207</v>
      </c>
      <c r="B3" s="64">
        <v>2.2799999999999998</v>
      </c>
      <c r="C3" s="64">
        <v>2.0499999999999998</v>
      </c>
      <c r="D3" s="64">
        <v>1.82</v>
      </c>
      <c r="E3" s="64">
        <v>1.6</v>
      </c>
      <c r="F3" s="64">
        <v>1.37</v>
      </c>
      <c r="G3" s="64" t="s">
        <v>217</v>
      </c>
      <c r="H3" s="64" t="s">
        <v>217</v>
      </c>
      <c r="I3" s="64" t="s">
        <v>217</v>
      </c>
    </row>
    <row r="4" spans="1:9" x14ac:dyDescent="0.2">
      <c r="A4" s="63" t="s">
        <v>65</v>
      </c>
      <c r="B4" s="64">
        <v>2.44</v>
      </c>
      <c r="C4" s="64">
        <v>2.2000000000000002</v>
      </c>
      <c r="D4" s="64">
        <v>1.94</v>
      </c>
      <c r="E4" s="64">
        <v>1.71</v>
      </c>
      <c r="F4" s="64">
        <v>1.46</v>
      </c>
      <c r="G4" s="64" t="s">
        <v>217</v>
      </c>
      <c r="H4" s="64" t="s">
        <v>217</v>
      </c>
      <c r="I4" s="64" t="s">
        <v>217</v>
      </c>
    </row>
    <row r="5" spans="1:9" x14ac:dyDescent="0.2">
      <c r="A5" s="63" t="s">
        <v>66</v>
      </c>
      <c r="B5" s="64">
        <v>2.36</v>
      </c>
      <c r="C5" s="64">
        <v>2.12</v>
      </c>
      <c r="D5" s="64">
        <v>1.89</v>
      </c>
      <c r="E5" s="64">
        <v>1.64</v>
      </c>
      <c r="F5" s="64">
        <v>1.41</v>
      </c>
      <c r="G5" s="64" t="s">
        <v>217</v>
      </c>
      <c r="H5" s="64" t="s">
        <v>217</v>
      </c>
      <c r="I5" s="64" t="s">
        <v>217</v>
      </c>
    </row>
    <row r="6" spans="1:9" x14ac:dyDescent="0.2">
      <c r="A6" s="63" t="s">
        <v>67</v>
      </c>
      <c r="B6" s="64">
        <v>2.96</v>
      </c>
      <c r="C6" s="64">
        <v>2.67</v>
      </c>
      <c r="D6" s="64">
        <v>2.37</v>
      </c>
      <c r="E6" s="64">
        <v>2.0699999999999998</v>
      </c>
      <c r="F6" s="64">
        <v>1.78</v>
      </c>
      <c r="G6" s="64" t="s">
        <v>217</v>
      </c>
      <c r="H6" s="64" t="s">
        <v>217</v>
      </c>
      <c r="I6" s="64" t="s">
        <v>217</v>
      </c>
    </row>
    <row r="7" spans="1:9" x14ac:dyDescent="0.2">
      <c r="A7" s="63" t="s">
        <v>235</v>
      </c>
      <c r="B7" s="64">
        <v>2.0099999999999998</v>
      </c>
      <c r="C7" s="64">
        <v>1.81</v>
      </c>
      <c r="D7" s="64">
        <v>1.61</v>
      </c>
      <c r="E7" s="64">
        <v>1.41</v>
      </c>
      <c r="F7" s="64">
        <v>1.21</v>
      </c>
      <c r="G7" s="64" t="s">
        <v>217</v>
      </c>
      <c r="H7" s="64" t="s">
        <v>217</v>
      </c>
      <c r="I7" s="64" t="s">
        <v>217</v>
      </c>
    </row>
    <row r="8" spans="1:9" x14ac:dyDescent="0.2">
      <c r="A8" s="63" t="s">
        <v>68</v>
      </c>
      <c r="B8" s="64">
        <v>2.96</v>
      </c>
      <c r="C8" s="64">
        <v>2.67</v>
      </c>
      <c r="D8" s="64">
        <v>2.37</v>
      </c>
      <c r="E8" s="64">
        <v>2.0699999999999998</v>
      </c>
      <c r="F8" s="64">
        <v>1.78</v>
      </c>
      <c r="G8" s="64" t="s">
        <v>217</v>
      </c>
      <c r="H8" s="64" t="s">
        <v>217</v>
      </c>
      <c r="I8" s="64" t="s">
        <v>217</v>
      </c>
    </row>
    <row r="9" spans="1:9" x14ac:dyDescent="0.2">
      <c r="A9" s="63" t="s">
        <v>69</v>
      </c>
      <c r="B9" s="64">
        <v>1.86</v>
      </c>
      <c r="C9" s="64">
        <v>1.68</v>
      </c>
      <c r="D9" s="64">
        <v>1.48</v>
      </c>
      <c r="E9" s="64">
        <v>1.3</v>
      </c>
      <c r="F9" s="64">
        <v>1.1200000000000001</v>
      </c>
      <c r="G9" s="64" t="s">
        <v>217</v>
      </c>
      <c r="H9" s="64" t="s">
        <v>217</v>
      </c>
      <c r="I9" s="64" t="s">
        <v>217</v>
      </c>
    </row>
    <row r="10" spans="1:9" x14ac:dyDescent="0.2">
      <c r="A10" s="63" t="s">
        <v>70</v>
      </c>
      <c r="B10" s="64">
        <v>1.37</v>
      </c>
      <c r="C10" s="64">
        <v>1.23</v>
      </c>
      <c r="D10" s="64">
        <v>1.0900000000000001</v>
      </c>
      <c r="E10" s="64">
        <v>0.95</v>
      </c>
      <c r="F10" s="64">
        <v>0.83</v>
      </c>
      <c r="G10" s="64" t="s">
        <v>217</v>
      </c>
      <c r="H10" s="64" t="s">
        <v>217</v>
      </c>
      <c r="I10" s="64" t="s">
        <v>217</v>
      </c>
    </row>
    <row r="11" spans="1:9" x14ac:dyDescent="0.2">
      <c r="A11" s="63" t="s">
        <v>71</v>
      </c>
      <c r="B11" s="64">
        <v>2.0099999999999998</v>
      </c>
      <c r="C11" s="64">
        <v>1.81</v>
      </c>
      <c r="D11" s="64">
        <v>1.61</v>
      </c>
      <c r="E11" s="64">
        <v>1.41</v>
      </c>
      <c r="F11" s="64">
        <v>1.21</v>
      </c>
      <c r="G11" s="64" t="s">
        <v>217</v>
      </c>
      <c r="H11" s="64" t="s">
        <v>217</v>
      </c>
      <c r="I11" s="64" t="s">
        <v>217</v>
      </c>
    </row>
    <row r="12" spans="1:9" x14ac:dyDescent="0.2">
      <c r="A12" s="63" t="s">
        <v>72</v>
      </c>
      <c r="B12" s="64">
        <v>1.82</v>
      </c>
      <c r="C12" s="64">
        <v>1.63</v>
      </c>
      <c r="D12" s="64">
        <v>1.46</v>
      </c>
      <c r="E12" s="64">
        <v>1.28</v>
      </c>
      <c r="F12" s="64">
        <v>1.0900000000000001</v>
      </c>
      <c r="G12" s="64" t="s">
        <v>217</v>
      </c>
      <c r="H12" s="64" t="s">
        <v>217</v>
      </c>
      <c r="I12" s="64" t="s">
        <v>217</v>
      </c>
    </row>
    <row r="13" spans="1:9" x14ac:dyDescent="0.2">
      <c r="A13" s="63" t="s">
        <v>73</v>
      </c>
      <c r="B13" s="64">
        <v>2.96</v>
      </c>
      <c r="C13" s="64">
        <v>2.67</v>
      </c>
      <c r="D13" s="64">
        <v>2.37</v>
      </c>
      <c r="E13" s="64">
        <v>2.0699999999999998</v>
      </c>
      <c r="F13" s="64">
        <v>1.78</v>
      </c>
      <c r="G13" s="64" t="s">
        <v>217</v>
      </c>
      <c r="H13" s="64" t="s">
        <v>217</v>
      </c>
      <c r="I13" s="64" t="s">
        <v>217</v>
      </c>
    </row>
    <row r="14" spans="1:9" x14ac:dyDescent="0.2">
      <c r="A14" s="63" t="s">
        <v>74</v>
      </c>
      <c r="B14" s="64">
        <v>2.0099999999999998</v>
      </c>
      <c r="C14" s="64">
        <v>1.81</v>
      </c>
      <c r="D14" s="64">
        <v>1.61</v>
      </c>
      <c r="E14" s="64">
        <v>1.41</v>
      </c>
      <c r="F14" s="64">
        <v>1.21</v>
      </c>
      <c r="G14" s="64" t="s">
        <v>217</v>
      </c>
      <c r="H14" s="64" t="s">
        <v>217</v>
      </c>
      <c r="I14" s="64" t="s">
        <v>217</v>
      </c>
    </row>
    <row r="15" spans="1:9" x14ac:dyDescent="0.2">
      <c r="A15" s="63" t="s">
        <v>208</v>
      </c>
      <c r="B15" s="64">
        <v>1.98</v>
      </c>
      <c r="C15" s="64">
        <v>1.78</v>
      </c>
      <c r="D15" s="64">
        <v>1.59</v>
      </c>
      <c r="E15" s="64">
        <v>1.38</v>
      </c>
      <c r="F15" s="64">
        <v>1.18</v>
      </c>
      <c r="G15" s="64" t="s">
        <v>217</v>
      </c>
      <c r="H15" s="64" t="s">
        <v>217</v>
      </c>
      <c r="I15" s="64" t="s">
        <v>217</v>
      </c>
    </row>
    <row r="16" spans="1:9" x14ac:dyDescent="0.2">
      <c r="A16" s="63" t="s">
        <v>75</v>
      </c>
      <c r="B16" s="64">
        <v>1.37</v>
      </c>
      <c r="C16" s="64">
        <v>1.23</v>
      </c>
      <c r="D16" s="64">
        <v>1.0900000000000001</v>
      </c>
      <c r="E16" s="64">
        <v>0.95</v>
      </c>
      <c r="F16" s="64">
        <v>0.83</v>
      </c>
      <c r="G16" s="64" t="s">
        <v>217</v>
      </c>
      <c r="H16" s="64" t="s">
        <v>217</v>
      </c>
      <c r="I16" s="64" t="s">
        <v>217</v>
      </c>
    </row>
    <row r="17" spans="1:9" x14ac:dyDescent="0.2">
      <c r="A17" s="63" t="s">
        <v>76</v>
      </c>
      <c r="B17" s="64">
        <v>1.82</v>
      </c>
      <c r="C17" s="64">
        <v>1.63</v>
      </c>
      <c r="D17" s="64">
        <v>1.46</v>
      </c>
      <c r="E17" s="64">
        <v>1.28</v>
      </c>
      <c r="F17" s="64">
        <v>1.0900000000000001</v>
      </c>
      <c r="G17" s="64" t="s">
        <v>217</v>
      </c>
      <c r="H17" s="64" t="s">
        <v>217</v>
      </c>
      <c r="I17" s="64" t="s">
        <v>217</v>
      </c>
    </row>
    <row r="18" spans="1:9" x14ac:dyDescent="0.2">
      <c r="A18" s="63" t="s">
        <v>77</v>
      </c>
      <c r="B18" s="64">
        <v>1.82</v>
      </c>
      <c r="C18" s="64">
        <v>1.63</v>
      </c>
      <c r="D18" s="64">
        <v>1.46</v>
      </c>
      <c r="E18" s="64">
        <v>1.28</v>
      </c>
      <c r="F18" s="64">
        <v>1.0900000000000001</v>
      </c>
      <c r="G18" s="64" t="s">
        <v>217</v>
      </c>
      <c r="H18" s="64" t="s">
        <v>217</v>
      </c>
      <c r="I18" s="64" t="s">
        <v>217</v>
      </c>
    </row>
    <row r="19" spans="1:9" x14ac:dyDescent="0.2">
      <c r="A19" s="63" t="s">
        <v>78</v>
      </c>
      <c r="B19" s="64">
        <v>1.82</v>
      </c>
      <c r="C19" s="64">
        <v>1.63</v>
      </c>
      <c r="D19" s="64">
        <v>1.46</v>
      </c>
      <c r="E19" s="64">
        <v>1.28</v>
      </c>
      <c r="F19" s="64">
        <v>1.0900000000000001</v>
      </c>
      <c r="G19" s="64" t="s">
        <v>217</v>
      </c>
      <c r="H19" s="64" t="s">
        <v>217</v>
      </c>
      <c r="I19" s="64" t="s">
        <v>217</v>
      </c>
    </row>
    <row r="20" spans="1:9" x14ac:dyDescent="0.2">
      <c r="A20" s="63" t="s">
        <v>209</v>
      </c>
      <c r="B20" s="64">
        <v>2.96</v>
      </c>
      <c r="C20" s="64">
        <v>2.67</v>
      </c>
      <c r="D20" s="64">
        <v>2.37</v>
      </c>
      <c r="E20" s="64">
        <v>2.0699999999999998</v>
      </c>
      <c r="F20" s="64">
        <v>1.78</v>
      </c>
      <c r="G20" s="64" t="s">
        <v>217</v>
      </c>
      <c r="H20" s="64" t="s">
        <v>217</v>
      </c>
      <c r="I20" s="64" t="s">
        <v>217</v>
      </c>
    </row>
    <row r="21" spans="1:9" x14ac:dyDescent="0.2">
      <c r="A21" s="63" t="s">
        <v>79</v>
      </c>
      <c r="B21" s="64">
        <v>2.36</v>
      </c>
      <c r="C21" s="64">
        <v>2.12</v>
      </c>
      <c r="D21" s="64">
        <v>1.89</v>
      </c>
      <c r="E21" s="64">
        <v>1.64</v>
      </c>
      <c r="F21" s="64">
        <v>1.41</v>
      </c>
      <c r="G21" s="64" t="s">
        <v>217</v>
      </c>
      <c r="H21" s="64" t="s">
        <v>217</v>
      </c>
      <c r="I21" s="64" t="s">
        <v>217</v>
      </c>
    </row>
    <row r="22" spans="1:9" x14ac:dyDescent="0.2">
      <c r="A22" s="63" t="s">
        <v>80</v>
      </c>
      <c r="B22" s="64">
        <v>2.0099999999999998</v>
      </c>
      <c r="C22" s="64">
        <v>1.81</v>
      </c>
      <c r="D22" s="64">
        <v>1.61</v>
      </c>
      <c r="E22" s="64">
        <v>1.41</v>
      </c>
      <c r="F22" s="64">
        <v>1.21</v>
      </c>
      <c r="G22" s="64" t="s">
        <v>217</v>
      </c>
      <c r="H22" s="64" t="s">
        <v>217</v>
      </c>
      <c r="I22" s="64" t="s">
        <v>217</v>
      </c>
    </row>
    <row r="23" spans="1:9" x14ac:dyDescent="0.2">
      <c r="A23" s="63" t="s">
        <v>81</v>
      </c>
      <c r="B23" s="64">
        <v>2.96</v>
      </c>
      <c r="C23" s="64">
        <v>2.67</v>
      </c>
      <c r="D23" s="64">
        <v>2.37</v>
      </c>
      <c r="E23" s="64">
        <v>2.0699999999999998</v>
      </c>
      <c r="F23" s="64">
        <v>1.78</v>
      </c>
      <c r="G23" s="64" t="s">
        <v>217</v>
      </c>
      <c r="H23" s="64" t="s">
        <v>217</v>
      </c>
      <c r="I23" s="64" t="s">
        <v>217</v>
      </c>
    </row>
    <row r="24" spans="1:9" x14ac:dyDescent="0.2">
      <c r="A24" s="63" t="s">
        <v>82</v>
      </c>
      <c r="B24" s="64">
        <v>1.82</v>
      </c>
      <c r="C24" s="64">
        <v>1.63</v>
      </c>
      <c r="D24" s="64">
        <v>1.46</v>
      </c>
      <c r="E24" s="64">
        <v>1.28</v>
      </c>
      <c r="F24" s="64">
        <v>1.0900000000000001</v>
      </c>
      <c r="G24" s="64" t="s">
        <v>217</v>
      </c>
      <c r="H24" s="64" t="s">
        <v>217</v>
      </c>
      <c r="I24" s="64" t="s">
        <v>217</v>
      </c>
    </row>
    <row r="25" spans="1:9" x14ac:dyDescent="0.2">
      <c r="A25" s="63" t="s">
        <v>83</v>
      </c>
      <c r="B25" s="64">
        <v>1.37</v>
      </c>
      <c r="C25" s="64">
        <v>1.23</v>
      </c>
      <c r="D25" s="64">
        <v>1.0900000000000001</v>
      </c>
      <c r="E25" s="64">
        <v>0.95</v>
      </c>
      <c r="F25" s="64">
        <v>0.83</v>
      </c>
      <c r="G25" s="64" t="s">
        <v>217</v>
      </c>
      <c r="H25" s="64" t="s">
        <v>217</v>
      </c>
      <c r="I25" s="64" t="s">
        <v>217</v>
      </c>
    </row>
    <row r="26" spans="1:9" x14ac:dyDescent="0.2">
      <c r="A26" s="63" t="s">
        <v>84</v>
      </c>
      <c r="B26" s="64">
        <v>2.0099999999999998</v>
      </c>
      <c r="C26" s="64">
        <v>1.81</v>
      </c>
      <c r="D26" s="64">
        <v>1.61</v>
      </c>
      <c r="E26" s="64">
        <v>1.41</v>
      </c>
      <c r="F26" s="64">
        <v>1.21</v>
      </c>
      <c r="G26" s="64" t="s">
        <v>217</v>
      </c>
      <c r="H26" s="64" t="s">
        <v>217</v>
      </c>
      <c r="I26" s="64" t="s">
        <v>217</v>
      </c>
    </row>
    <row r="27" spans="1:9" x14ac:dyDescent="0.2">
      <c r="A27" s="63" t="s">
        <v>85</v>
      </c>
      <c r="B27" s="64">
        <v>2.96</v>
      </c>
      <c r="C27" s="64">
        <v>2.67</v>
      </c>
      <c r="D27" s="64">
        <v>2.37</v>
      </c>
      <c r="E27" s="64">
        <v>2.0699999999999998</v>
      </c>
      <c r="F27" s="64">
        <v>1.78</v>
      </c>
      <c r="G27" s="64" t="s">
        <v>217</v>
      </c>
      <c r="H27" s="64" t="s">
        <v>217</v>
      </c>
      <c r="I27" s="64" t="s">
        <v>217</v>
      </c>
    </row>
    <row r="28" spans="1:9" x14ac:dyDescent="0.2">
      <c r="A28" s="63" t="s">
        <v>86</v>
      </c>
      <c r="B28" s="64">
        <v>2.96</v>
      </c>
      <c r="C28" s="64">
        <v>2.67</v>
      </c>
      <c r="D28" s="64">
        <v>2.37</v>
      </c>
      <c r="E28" s="64">
        <v>2.0699999999999998</v>
      </c>
      <c r="F28" s="64">
        <v>1.78</v>
      </c>
      <c r="G28" s="64" t="s">
        <v>217</v>
      </c>
      <c r="H28" s="64" t="s">
        <v>217</v>
      </c>
      <c r="I28" s="64" t="s">
        <v>217</v>
      </c>
    </row>
    <row r="29" spans="1:9" x14ac:dyDescent="0.2">
      <c r="A29" s="63" t="s">
        <v>87</v>
      </c>
      <c r="B29" s="64">
        <v>1.82</v>
      </c>
      <c r="C29" s="64">
        <v>1.63</v>
      </c>
      <c r="D29" s="64">
        <v>1.46</v>
      </c>
      <c r="E29" s="64">
        <v>1.28</v>
      </c>
      <c r="F29" s="64">
        <v>1.0900000000000001</v>
      </c>
      <c r="G29" s="64" t="s">
        <v>217</v>
      </c>
      <c r="H29" s="64" t="s">
        <v>217</v>
      </c>
      <c r="I29" s="64" t="s">
        <v>217</v>
      </c>
    </row>
    <row r="30" spans="1:9" x14ac:dyDescent="0.2">
      <c r="A30" s="63" t="s">
        <v>88</v>
      </c>
      <c r="B30" s="64">
        <v>2.36</v>
      </c>
      <c r="C30" s="64">
        <v>2.12</v>
      </c>
      <c r="D30" s="64">
        <v>1.89</v>
      </c>
      <c r="E30" s="64">
        <v>1.64</v>
      </c>
      <c r="F30" s="64">
        <v>1.41</v>
      </c>
      <c r="G30" s="64" t="s">
        <v>217</v>
      </c>
      <c r="H30" s="64" t="s">
        <v>217</v>
      </c>
      <c r="I30" s="64" t="s">
        <v>217</v>
      </c>
    </row>
    <row r="31" spans="1:9" x14ac:dyDescent="0.2">
      <c r="A31" s="63" t="s">
        <v>89</v>
      </c>
      <c r="B31" s="64">
        <v>2.96</v>
      </c>
      <c r="C31" s="64">
        <v>2.67</v>
      </c>
      <c r="D31" s="64">
        <v>2.37</v>
      </c>
      <c r="E31" s="64">
        <v>2.0699999999999998</v>
      </c>
      <c r="F31" s="64">
        <v>1.78</v>
      </c>
      <c r="G31" s="64" t="s">
        <v>217</v>
      </c>
      <c r="H31" s="64" t="s">
        <v>217</v>
      </c>
      <c r="I31" s="64" t="s">
        <v>217</v>
      </c>
    </row>
    <row r="32" spans="1:9" x14ac:dyDescent="0.2">
      <c r="A32" s="63" t="s">
        <v>90</v>
      </c>
      <c r="B32" s="64">
        <v>2.36</v>
      </c>
      <c r="C32" s="64">
        <v>2.12</v>
      </c>
      <c r="D32" s="64">
        <v>1.89</v>
      </c>
      <c r="E32" s="64">
        <v>1.64</v>
      </c>
      <c r="F32" s="64">
        <v>1.41</v>
      </c>
      <c r="G32" s="64" t="s">
        <v>217</v>
      </c>
      <c r="H32" s="64" t="s">
        <v>217</v>
      </c>
      <c r="I32" s="64" t="s">
        <v>217</v>
      </c>
    </row>
    <row r="33" spans="1:9" x14ac:dyDescent="0.2">
      <c r="A33" s="63" t="s">
        <v>91</v>
      </c>
      <c r="B33" s="64">
        <v>1.82</v>
      </c>
      <c r="C33" s="64">
        <v>1.63</v>
      </c>
      <c r="D33" s="64">
        <v>1.46</v>
      </c>
      <c r="E33" s="64">
        <v>1.28</v>
      </c>
      <c r="F33" s="64">
        <v>1.0900000000000001</v>
      </c>
      <c r="G33" s="64" t="s">
        <v>217</v>
      </c>
      <c r="H33" s="64" t="s">
        <v>217</v>
      </c>
      <c r="I33" s="64" t="s">
        <v>217</v>
      </c>
    </row>
    <row r="34" spans="1:9" x14ac:dyDescent="0.2">
      <c r="A34" s="63" t="s">
        <v>210</v>
      </c>
      <c r="B34" s="64">
        <v>1.82</v>
      </c>
      <c r="C34" s="64">
        <v>1.63</v>
      </c>
      <c r="D34" s="64">
        <v>1.46</v>
      </c>
      <c r="E34" s="64">
        <v>1.28</v>
      </c>
      <c r="F34" s="64">
        <v>1.0900000000000001</v>
      </c>
      <c r="G34" s="64" t="s">
        <v>217</v>
      </c>
      <c r="H34" s="64" t="s">
        <v>217</v>
      </c>
      <c r="I34" s="64" t="s">
        <v>217</v>
      </c>
    </row>
    <row r="35" spans="1:9" x14ac:dyDescent="0.2">
      <c r="A35" s="63" t="s">
        <v>211</v>
      </c>
      <c r="B35" s="64">
        <v>2.2400000000000002</v>
      </c>
      <c r="C35" s="64">
        <v>2.0099999999999998</v>
      </c>
      <c r="D35" s="64">
        <v>1.79</v>
      </c>
      <c r="E35" s="64">
        <v>1.56</v>
      </c>
      <c r="F35" s="64">
        <v>1.35</v>
      </c>
      <c r="G35" s="64" t="s">
        <v>217</v>
      </c>
      <c r="H35" s="64" t="s">
        <v>217</v>
      </c>
      <c r="I35" s="64" t="s">
        <v>217</v>
      </c>
    </row>
    <row r="36" spans="1:9" x14ac:dyDescent="0.2">
      <c r="A36" s="63" t="s">
        <v>92</v>
      </c>
      <c r="B36" s="64">
        <v>1.86</v>
      </c>
      <c r="C36" s="64">
        <v>1.68</v>
      </c>
      <c r="D36" s="64">
        <v>1.48</v>
      </c>
      <c r="E36" s="64">
        <v>1.3</v>
      </c>
      <c r="F36" s="64">
        <v>1.1200000000000001</v>
      </c>
      <c r="G36" s="64" t="s">
        <v>217</v>
      </c>
      <c r="H36" s="64" t="s">
        <v>217</v>
      </c>
      <c r="I36" s="64" t="s">
        <v>217</v>
      </c>
    </row>
    <row r="37" spans="1:9" x14ac:dyDescent="0.2">
      <c r="A37" s="63" t="s">
        <v>236</v>
      </c>
      <c r="B37" s="64">
        <v>1.82</v>
      </c>
      <c r="C37" s="64">
        <v>1.63</v>
      </c>
      <c r="D37" s="64">
        <v>1.46</v>
      </c>
      <c r="E37" s="64">
        <v>1.28</v>
      </c>
      <c r="F37" s="64">
        <v>5</v>
      </c>
      <c r="G37" s="64" t="s">
        <v>217</v>
      </c>
      <c r="H37" s="64" t="s">
        <v>217</v>
      </c>
      <c r="I37" s="64" t="s">
        <v>217</v>
      </c>
    </row>
    <row r="38" spans="1:9" x14ac:dyDescent="0.2">
      <c r="A38" s="63" t="s">
        <v>93</v>
      </c>
      <c r="B38" s="64">
        <v>1.86</v>
      </c>
      <c r="C38" s="64">
        <v>1.68</v>
      </c>
      <c r="D38" s="64">
        <v>1.48</v>
      </c>
      <c r="E38" s="64">
        <v>1.3</v>
      </c>
      <c r="F38" s="64">
        <v>1.1200000000000001</v>
      </c>
      <c r="G38" s="64" t="s">
        <v>217</v>
      </c>
      <c r="H38" s="64" t="s">
        <v>217</v>
      </c>
      <c r="I38" s="64" t="s">
        <v>217</v>
      </c>
    </row>
    <row r="39" spans="1:9" x14ac:dyDescent="0.2">
      <c r="A39" s="63" t="s">
        <v>94</v>
      </c>
      <c r="B39" s="64">
        <v>2.0099999999999998</v>
      </c>
      <c r="C39" s="64">
        <v>1.81</v>
      </c>
      <c r="D39" s="64">
        <v>1.61</v>
      </c>
      <c r="E39" s="64">
        <v>1.41</v>
      </c>
      <c r="F39" s="64">
        <v>1.21</v>
      </c>
      <c r="G39" s="64" t="s">
        <v>217</v>
      </c>
      <c r="H39" s="64" t="s">
        <v>217</v>
      </c>
      <c r="I39" s="64" t="s">
        <v>217</v>
      </c>
    </row>
    <row r="40" spans="1:9" x14ac:dyDescent="0.2">
      <c r="A40" s="63" t="s">
        <v>95</v>
      </c>
      <c r="B40" s="64">
        <v>2.0099999999999998</v>
      </c>
      <c r="C40" s="64">
        <v>1.81</v>
      </c>
      <c r="D40" s="64">
        <v>1.61</v>
      </c>
      <c r="E40" s="64">
        <v>1.41</v>
      </c>
      <c r="F40" s="64">
        <v>1.21</v>
      </c>
      <c r="G40" s="64" t="s">
        <v>217</v>
      </c>
      <c r="H40" s="64" t="s">
        <v>217</v>
      </c>
      <c r="I40" s="64" t="s">
        <v>217</v>
      </c>
    </row>
    <row r="41" spans="1:9" x14ac:dyDescent="0.2">
      <c r="A41" s="63" t="s">
        <v>96</v>
      </c>
      <c r="B41" s="64">
        <v>2.81</v>
      </c>
      <c r="C41" s="64">
        <v>2.5299999999999998</v>
      </c>
      <c r="D41" s="64">
        <v>2.2400000000000002</v>
      </c>
      <c r="E41" s="64">
        <v>1.97</v>
      </c>
      <c r="F41" s="64">
        <v>1.68</v>
      </c>
      <c r="G41" s="64" t="s">
        <v>217</v>
      </c>
      <c r="H41" s="64" t="s">
        <v>217</v>
      </c>
      <c r="I41" s="64" t="s">
        <v>217</v>
      </c>
    </row>
    <row r="42" spans="1:9" x14ac:dyDescent="0.2">
      <c r="A42" s="63" t="s">
        <v>97</v>
      </c>
      <c r="B42" s="64">
        <v>2.0499999999999998</v>
      </c>
      <c r="C42" s="64">
        <v>1.85</v>
      </c>
      <c r="D42" s="64">
        <v>1.63</v>
      </c>
      <c r="E42" s="64">
        <v>1.44</v>
      </c>
      <c r="F42" s="64">
        <v>1.23</v>
      </c>
      <c r="G42" s="64" t="s">
        <v>217</v>
      </c>
      <c r="H42" s="64" t="s">
        <v>217</v>
      </c>
      <c r="I42" s="64" t="s">
        <v>217</v>
      </c>
    </row>
    <row r="43" spans="1:9" x14ac:dyDescent="0.2">
      <c r="A43" s="63" t="s">
        <v>98</v>
      </c>
      <c r="B43" s="64">
        <v>2.36</v>
      </c>
      <c r="C43" s="64">
        <v>2.12</v>
      </c>
      <c r="D43" s="64">
        <v>1.89</v>
      </c>
      <c r="E43" s="64">
        <v>1.64</v>
      </c>
      <c r="F43" s="64">
        <v>1.41</v>
      </c>
      <c r="G43" s="64" t="s">
        <v>217</v>
      </c>
      <c r="H43" s="64" t="s">
        <v>217</v>
      </c>
      <c r="I43" s="64" t="s">
        <v>217</v>
      </c>
    </row>
    <row r="44" spans="1:9" x14ac:dyDescent="0.2">
      <c r="A44" s="63" t="s">
        <v>99</v>
      </c>
      <c r="B44" s="64">
        <v>1.82</v>
      </c>
      <c r="C44" s="64">
        <v>1.63</v>
      </c>
      <c r="D44" s="64">
        <v>1.46</v>
      </c>
      <c r="E44" s="64">
        <v>1.28</v>
      </c>
      <c r="F44" s="64">
        <v>1.0900000000000001</v>
      </c>
      <c r="G44" s="64" t="s">
        <v>217</v>
      </c>
      <c r="H44" s="64" t="s">
        <v>217</v>
      </c>
      <c r="I44" s="64" t="s">
        <v>217</v>
      </c>
    </row>
    <row r="45" spans="1:9" x14ac:dyDescent="0.2">
      <c r="A45" s="63" t="s">
        <v>100</v>
      </c>
      <c r="B45" s="64">
        <v>1.82</v>
      </c>
      <c r="C45" s="64">
        <v>1.63</v>
      </c>
      <c r="D45" s="64">
        <v>1.46</v>
      </c>
      <c r="E45" s="64">
        <v>1.28</v>
      </c>
      <c r="F45" s="64">
        <v>1.0900000000000001</v>
      </c>
      <c r="G45" s="64" t="s">
        <v>217</v>
      </c>
      <c r="H45" s="64" t="s">
        <v>217</v>
      </c>
      <c r="I45" s="64" t="s">
        <v>217</v>
      </c>
    </row>
    <row r="46" spans="1:9" x14ac:dyDescent="0.2">
      <c r="A46" s="63" t="s">
        <v>101</v>
      </c>
      <c r="B46" s="64">
        <v>1.21</v>
      </c>
      <c r="C46" s="64">
        <v>1.08</v>
      </c>
      <c r="D46" s="64">
        <v>0.97</v>
      </c>
      <c r="E46" s="64">
        <v>0.84</v>
      </c>
      <c r="F46" s="64">
        <v>0.72</v>
      </c>
      <c r="G46" s="64" t="s">
        <v>217</v>
      </c>
      <c r="H46" s="64" t="s">
        <v>217</v>
      </c>
      <c r="I46" s="64" t="s">
        <v>217</v>
      </c>
    </row>
    <row r="47" spans="1:9" x14ac:dyDescent="0.2">
      <c r="A47" s="63" t="s">
        <v>102</v>
      </c>
      <c r="B47" s="64">
        <v>1.39</v>
      </c>
      <c r="C47" s="64">
        <v>1.25</v>
      </c>
      <c r="D47" s="64">
        <v>1.1200000000000001</v>
      </c>
      <c r="E47" s="64">
        <v>0.98</v>
      </c>
      <c r="F47" s="64">
        <v>0.84</v>
      </c>
      <c r="G47" s="64" t="s">
        <v>217</v>
      </c>
      <c r="H47" s="64" t="s">
        <v>217</v>
      </c>
      <c r="I47" s="64" t="s">
        <v>217</v>
      </c>
    </row>
    <row r="48" spans="1:9" x14ac:dyDescent="0.2">
      <c r="A48" s="63" t="s">
        <v>103</v>
      </c>
      <c r="B48" s="64">
        <v>1.48</v>
      </c>
      <c r="C48" s="64">
        <v>1.35</v>
      </c>
      <c r="D48" s="64">
        <v>1.18</v>
      </c>
      <c r="E48" s="64">
        <v>1.05</v>
      </c>
      <c r="F48" s="64">
        <v>0.9</v>
      </c>
      <c r="G48" s="64" t="s">
        <v>217</v>
      </c>
      <c r="H48" s="64" t="s">
        <v>217</v>
      </c>
      <c r="I48" s="64" t="s">
        <v>217</v>
      </c>
    </row>
    <row r="49" spans="1:9" x14ac:dyDescent="0.2">
      <c r="A49" s="63" t="s">
        <v>212</v>
      </c>
      <c r="B49" s="64">
        <v>1.82</v>
      </c>
      <c r="C49" s="64">
        <v>1.63</v>
      </c>
      <c r="D49" s="64">
        <v>1.46</v>
      </c>
      <c r="E49" s="64">
        <v>1.28</v>
      </c>
      <c r="F49" s="64">
        <v>1.0900000000000001</v>
      </c>
      <c r="G49" s="64" t="s">
        <v>217</v>
      </c>
      <c r="H49" s="64" t="s">
        <v>217</v>
      </c>
      <c r="I49" s="64" t="s">
        <v>217</v>
      </c>
    </row>
    <row r="50" spans="1:9" x14ac:dyDescent="0.2">
      <c r="A50" s="63" t="s">
        <v>213</v>
      </c>
      <c r="B50" s="64">
        <v>2.96</v>
      </c>
      <c r="C50" s="64">
        <v>2.67</v>
      </c>
      <c r="D50" s="64">
        <v>2.37</v>
      </c>
      <c r="E50" s="64">
        <v>2.0699999999999998</v>
      </c>
      <c r="F50" s="64">
        <v>1.78</v>
      </c>
      <c r="G50" s="64" t="s">
        <v>217</v>
      </c>
      <c r="H50" s="64" t="s">
        <v>217</v>
      </c>
      <c r="I50" s="64" t="s">
        <v>217</v>
      </c>
    </row>
    <row r="51" spans="1:9" x14ac:dyDescent="0.2">
      <c r="A51" s="63" t="s">
        <v>104</v>
      </c>
      <c r="B51" s="64">
        <v>1.84</v>
      </c>
      <c r="C51" s="64">
        <v>1.66</v>
      </c>
      <c r="D51" s="64">
        <v>1.47</v>
      </c>
      <c r="E51" s="64">
        <v>1.29</v>
      </c>
      <c r="F51" s="64">
        <v>1.1000000000000001</v>
      </c>
      <c r="G51" s="64" t="s">
        <v>217</v>
      </c>
      <c r="H51" s="64" t="s">
        <v>217</v>
      </c>
      <c r="I51" s="64" t="s">
        <v>217</v>
      </c>
    </row>
    <row r="52" spans="1:9" x14ac:dyDescent="0.2">
      <c r="A52" s="63" t="s">
        <v>105</v>
      </c>
      <c r="B52" s="64">
        <v>1.93</v>
      </c>
      <c r="C52" s="64">
        <v>1.74</v>
      </c>
      <c r="D52" s="64">
        <v>1.54</v>
      </c>
      <c r="E52" s="64">
        <v>1.36</v>
      </c>
      <c r="F52" s="64">
        <v>1.1599999999999999</v>
      </c>
      <c r="G52" s="64" t="s">
        <v>217</v>
      </c>
      <c r="H52" s="64" t="s">
        <v>217</v>
      </c>
      <c r="I52" s="64" t="s">
        <v>217</v>
      </c>
    </row>
    <row r="53" spans="1:9" x14ac:dyDescent="0.2">
      <c r="A53" s="63" t="s">
        <v>106</v>
      </c>
      <c r="B53" s="64" t="s">
        <v>217</v>
      </c>
      <c r="C53" s="64" t="s">
        <v>217</v>
      </c>
      <c r="D53" s="64" t="s">
        <v>217</v>
      </c>
      <c r="E53" s="64" t="s">
        <v>217</v>
      </c>
      <c r="F53" s="64" t="s">
        <v>217</v>
      </c>
      <c r="G53" s="64">
        <v>3.6</v>
      </c>
      <c r="H53" s="64">
        <v>3.24</v>
      </c>
      <c r="I53" s="64">
        <v>2.88</v>
      </c>
    </row>
    <row r="54" spans="1:9" x14ac:dyDescent="0.2">
      <c r="A54" s="63" t="s">
        <v>107</v>
      </c>
      <c r="B54" s="64" t="s">
        <v>217</v>
      </c>
      <c r="C54" s="64" t="s">
        <v>217</v>
      </c>
      <c r="D54" s="64" t="s">
        <v>217</v>
      </c>
      <c r="E54" s="64" t="s">
        <v>217</v>
      </c>
      <c r="F54" s="64" t="s">
        <v>217</v>
      </c>
      <c r="G54" s="64">
        <v>5.4</v>
      </c>
      <c r="H54" s="64">
        <v>5.14</v>
      </c>
      <c r="I54" s="64">
        <v>4.8600000000000003</v>
      </c>
    </row>
    <row r="55" spans="1:9" x14ac:dyDescent="0.2">
      <c r="A55" s="63" t="s">
        <v>108</v>
      </c>
      <c r="B55" s="64" t="s">
        <v>217</v>
      </c>
      <c r="C55" s="64" t="s">
        <v>217</v>
      </c>
      <c r="D55" s="64" t="s">
        <v>217</v>
      </c>
      <c r="E55" s="64" t="s">
        <v>217</v>
      </c>
      <c r="F55" s="64" t="s">
        <v>217</v>
      </c>
      <c r="G55" s="64">
        <v>7.2</v>
      </c>
      <c r="H55" s="64">
        <v>6.84</v>
      </c>
      <c r="I55" s="64">
        <v>6.48</v>
      </c>
    </row>
    <row r="56" spans="1:9" x14ac:dyDescent="0.2">
      <c r="A56" s="63" t="s">
        <v>57</v>
      </c>
      <c r="B56" s="64" t="s">
        <v>217</v>
      </c>
      <c r="C56" s="64" t="s">
        <v>217</v>
      </c>
      <c r="D56" s="64" t="s">
        <v>217</v>
      </c>
      <c r="E56" s="64" t="s">
        <v>217</v>
      </c>
      <c r="F56" s="64" t="s">
        <v>217</v>
      </c>
      <c r="G56" s="64">
        <v>1.35</v>
      </c>
      <c r="H56" s="64">
        <v>1.28</v>
      </c>
      <c r="I56" s="64">
        <v>1.22</v>
      </c>
    </row>
    <row r="57" spans="1:9" x14ac:dyDescent="0.2">
      <c r="A57" s="63" t="s">
        <v>109</v>
      </c>
      <c r="B57" s="64" t="s">
        <v>217</v>
      </c>
      <c r="C57" s="64" t="s">
        <v>217</v>
      </c>
      <c r="D57" s="64" t="s">
        <v>217</v>
      </c>
      <c r="E57" s="64" t="s">
        <v>217</v>
      </c>
      <c r="F57" s="64" t="s">
        <v>217</v>
      </c>
      <c r="G57" s="64">
        <v>1.21</v>
      </c>
      <c r="H57" s="64">
        <v>1.1499999999999999</v>
      </c>
      <c r="I57" s="64">
        <v>1.0900000000000001</v>
      </c>
    </row>
    <row r="58" spans="1:9" x14ac:dyDescent="0.2">
      <c r="A58" s="63" t="s">
        <v>7</v>
      </c>
      <c r="B58" s="64" t="s">
        <v>217</v>
      </c>
      <c r="C58" s="64" t="s">
        <v>217</v>
      </c>
      <c r="D58" s="64" t="s">
        <v>217</v>
      </c>
      <c r="E58" s="64" t="s">
        <v>217</v>
      </c>
      <c r="F58" s="64" t="s">
        <v>217</v>
      </c>
      <c r="G58" s="64">
        <v>1.2</v>
      </c>
      <c r="H58" s="64">
        <v>1.1399999999999999</v>
      </c>
      <c r="I58" s="64">
        <v>1.0900000000000001</v>
      </c>
    </row>
    <row r="59" spans="1:9" x14ac:dyDescent="0.2">
      <c r="A59" s="63" t="s">
        <v>8</v>
      </c>
      <c r="B59" s="64" t="s">
        <v>217</v>
      </c>
      <c r="C59" s="64" t="s">
        <v>217</v>
      </c>
      <c r="D59" s="64" t="s">
        <v>217</v>
      </c>
      <c r="E59" s="64" t="s">
        <v>217</v>
      </c>
      <c r="F59" s="64" t="s">
        <v>217</v>
      </c>
      <c r="G59" s="64">
        <v>0.38</v>
      </c>
      <c r="H59" s="64">
        <v>0.36</v>
      </c>
      <c r="I59" s="64">
        <v>0.35</v>
      </c>
    </row>
    <row r="60" spans="1:9" x14ac:dyDescent="0.2">
      <c r="A60" s="63" t="s">
        <v>115</v>
      </c>
      <c r="B60" s="64" t="s">
        <v>217</v>
      </c>
      <c r="C60" s="64" t="s">
        <v>217</v>
      </c>
      <c r="D60" s="64" t="s">
        <v>217</v>
      </c>
      <c r="E60" s="64" t="s">
        <v>217</v>
      </c>
      <c r="F60" s="64" t="s">
        <v>217</v>
      </c>
      <c r="G60" s="64">
        <v>1.93</v>
      </c>
      <c r="H60" s="64">
        <v>1.84</v>
      </c>
      <c r="I60" s="64">
        <v>1.74</v>
      </c>
    </row>
    <row r="61" spans="1:9" x14ac:dyDescent="0.2">
      <c r="A61" s="63" t="s">
        <v>110</v>
      </c>
      <c r="B61" s="64" t="s">
        <v>217</v>
      </c>
      <c r="C61" s="64" t="s">
        <v>217</v>
      </c>
      <c r="D61" s="64" t="s">
        <v>217</v>
      </c>
      <c r="E61" s="64" t="s">
        <v>217</v>
      </c>
      <c r="F61" s="64" t="s">
        <v>217</v>
      </c>
      <c r="G61" s="64">
        <v>1.52</v>
      </c>
      <c r="H61" s="64">
        <v>1.45</v>
      </c>
      <c r="I61" s="64">
        <v>1.37</v>
      </c>
    </row>
    <row r="62" spans="1:9" x14ac:dyDescent="0.2">
      <c r="A62" s="63" t="s">
        <v>116</v>
      </c>
      <c r="B62" s="64" t="s">
        <v>217</v>
      </c>
      <c r="C62" s="64" t="s">
        <v>217</v>
      </c>
      <c r="D62" s="64" t="s">
        <v>217</v>
      </c>
      <c r="E62" s="64" t="s">
        <v>217</v>
      </c>
      <c r="F62" s="64" t="s">
        <v>217</v>
      </c>
      <c r="G62" s="64">
        <v>2.2799999999999998</v>
      </c>
      <c r="H62" s="64">
        <v>2.16</v>
      </c>
      <c r="I62" s="64">
        <v>2.0499999999999998</v>
      </c>
    </row>
    <row r="63" spans="1:9" x14ac:dyDescent="0.2">
      <c r="A63" s="63" t="s">
        <v>111</v>
      </c>
      <c r="B63" s="64" t="s">
        <v>217</v>
      </c>
      <c r="C63" s="64">
        <v>2.76</v>
      </c>
      <c r="D63" s="64">
        <v>2.46</v>
      </c>
      <c r="E63" s="64">
        <v>2.15</v>
      </c>
      <c r="F63" s="64">
        <v>1.84</v>
      </c>
      <c r="G63" s="64" t="s">
        <v>217</v>
      </c>
      <c r="H63" s="64" t="s">
        <v>217</v>
      </c>
      <c r="I63" s="64" t="s">
        <v>217</v>
      </c>
    </row>
    <row r="64" spans="1:9" x14ac:dyDescent="0.2">
      <c r="A64" s="63" t="s">
        <v>214</v>
      </c>
      <c r="B64" s="64" t="s">
        <v>217</v>
      </c>
      <c r="C64" s="64" t="s">
        <v>217</v>
      </c>
      <c r="D64" s="64">
        <v>2.76</v>
      </c>
      <c r="E64" s="64">
        <v>2.42</v>
      </c>
      <c r="F64" s="64" t="s">
        <v>217</v>
      </c>
      <c r="G64" s="64">
        <v>2.2799999999999998</v>
      </c>
      <c r="H64" s="64">
        <v>2.16</v>
      </c>
      <c r="I64" s="64">
        <v>2.0499999999999998</v>
      </c>
    </row>
    <row r="65" spans="1:9" x14ac:dyDescent="0.2">
      <c r="A65" s="63" t="s">
        <v>112</v>
      </c>
      <c r="B65" s="64" t="s">
        <v>217</v>
      </c>
      <c r="C65" s="64" t="s">
        <v>217</v>
      </c>
      <c r="D65" s="64" t="s">
        <v>217</v>
      </c>
      <c r="E65" s="64" t="s">
        <v>217</v>
      </c>
      <c r="F65" s="64" t="s">
        <v>217</v>
      </c>
      <c r="G65" s="64">
        <v>1.04</v>
      </c>
      <c r="H65" s="64">
        <v>0.99</v>
      </c>
      <c r="I65" s="64">
        <v>0.93</v>
      </c>
    </row>
    <row r="66" spans="1:9" x14ac:dyDescent="0.2">
      <c r="A66" s="63" t="s">
        <v>113</v>
      </c>
      <c r="B66" s="64" t="s">
        <v>217</v>
      </c>
      <c r="C66" s="64" t="s">
        <v>217</v>
      </c>
      <c r="D66" s="64" t="s">
        <v>217</v>
      </c>
      <c r="E66" s="64" t="s">
        <v>217</v>
      </c>
      <c r="F66" s="64" t="s">
        <v>217</v>
      </c>
      <c r="G66" s="64">
        <v>0.97</v>
      </c>
      <c r="H66" s="64">
        <v>0.92</v>
      </c>
      <c r="I66" s="64">
        <v>0.87</v>
      </c>
    </row>
    <row r="67" spans="1:9" x14ac:dyDescent="0.2">
      <c r="A67" s="63" t="s">
        <v>114</v>
      </c>
      <c r="B67" s="64" t="s">
        <v>217</v>
      </c>
      <c r="C67" s="64" t="s">
        <v>217</v>
      </c>
      <c r="D67" s="64" t="s">
        <v>217</v>
      </c>
      <c r="E67" s="64" t="s">
        <v>217</v>
      </c>
      <c r="F67" s="64" t="s">
        <v>217</v>
      </c>
      <c r="G67" s="64">
        <v>2.0699999999999998</v>
      </c>
      <c r="H67" s="64">
        <v>1.97</v>
      </c>
      <c r="I67" s="64">
        <v>1.86</v>
      </c>
    </row>
  </sheetData>
  <sheetProtection algorithmName="SHA-512" hashValue="Z5q+U3jtvZeMWYwmx7/QR3kWTDq0GE85gkudkWfe9jG2VbPx8tKMPwUdRC8DIpLTcxe+c+gJawpBZK7KfEDBzg==" saltValue="hbxwO4gIlaK7TwOcJaV7o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847C-642B-4506-A727-EA56208B7171}">
  <sheetPr codeName="Sheet10"/>
  <dimension ref="A1:I67"/>
  <sheetViews>
    <sheetView zoomScale="85" zoomScaleNormal="85" workbookViewId="0">
      <pane ySplit="2" topLeftCell="A3" activePane="bottomLeft" state="frozen"/>
      <selection pane="bottomLeft" activeCell="J1" sqref="J1"/>
    </sheetView>
  </sheetViews>
  <sheetFormatPr defaultColWidth="9.140625" defaultRowHeight="14.25" x14ac:dyDescent="0.2"/>
  <cols>
    <col min="1" max="1" width="47.28515625" style="58" bestFit="1" customWidth="1"/>
    <col min="2" max="2" width="6.85546875" style="58" customWidth="1"/>
    <col min="3" max="3" width="9.140625" style="58" customWidth="1"/>
    <col min="4" max="4" width="15.42578125" style="58" bestFit="1" customWidth="1"/>
    <col min="5" max="6" width="7.5703125" style="58" bestFit="1" customWidth="1"/>
    <col min="7" max="9" width="16.42578125" style="58" bestFit="1" customWidth="1"/>
    <col min="10" max="16384" width="9.140625" style="58"/>
  </cols>
  <sheetData>
    <row r="1" spans="1:9" x14ac:dyDescent="0.2">
      <c r="A1" s="60" t="s">
        <v>231</v>
      </c>
      <c r="B1" s="61"/>
      <c r="C1" s="61"/>
      <c r="D1" s="61" t="s">
        <v>219</v>
      </c>
      <c r="E1" s="61"/>
      <c r="F1" s="61"/>
      <c r="G1" s="61"/>
      <c r="H1" s="61"/>
      <c r="I1" s="61"/>
    </row>
    <row r="2" spans="1:9" x14ac:dyDescent="0.2">
      <c r="A2" s="61" t="s">
        <v>218</v>
      </c>
      <c r="B2" s="62" t="s">
        <v>117</v>
      </c>
      <c r="C2" s="62" t="s">
        <v>118</v>
      </c>
      <c r="D2" s="62" t="s">
        <v>119</v>
      </c>
      <c r="E2" s="62" t="s">
        <v>120</v>
      </c>
      <c r="F2" s="62" t="s">
        <v>121</v>
      </c>
      <c r="G2" s="62" t="s">
        <v>58</v>
      </c>
      <c r="H2" s="62" t="s">
        <v>122</v>
      </c>
      <c r="I2" s="62" t="s">
        <v>123</v>
      </c>
    </row>
    <row r="3" spans="1:9" x14ac:dyDescent="0.2">
      <c r="A3" s="63" t="s">
        <v>207</v>
      </c>
      <c r="B3" s="64">
        <v>0.2</v>
      </c>
      <c r="C3" s="64">
        <v>0.17</v>
      </c>
      <c r="D3" s="64">
        <v>0.15</v>
      </c>
      <c r="E3" s="64">
        <v>0.14000000000000001</v>
      </c>
      <c r="F3" s="64">
        <v>0.12</v>
      </c>
      <c r="G3" s="64" t="s">
        <v>217</v>
      </c>
      <c r="H3" s="64" t="s">
        <v>217</v>
      </c>
      <c r="I3" s="64" t="s">
        <v>217</v>
      </c>
    </row>
    <row r="4" spans="1:9" x14ac:dyDescent="0.2">
      <c r="A4" s="63" t="s">
        <v>65</v>
      </c>
      <c r="B4" s="64">
        <v>0.24</v>
      </c>
      <c r="C4" s="64">
        <v>0.22</v>
      </c>
      <c r="D4" s="64">
        <v>0.2</v>
      </c>
      <c r="E4" s="64">
        <v>0.17</v>
      </c>
      <c r="F4" s="64">
        <v>0.15</v>
      </c>
      <c r="G4" s="64" t="s">
        <v>217</v>
      </c>
      <c r="H4" s="64" t="s">
        <v>217</v>
      </c>
      <c r="I4" s="64" t="s">
        <v>217</v>
      </c>
    </row>
    <row r="5" spans="1:9" x14ac:dyDescent="0.2">
      <c r="A5" s="63" t="s">
        <v>66</v>
      </c>
      <c r="B5" s="64">
        <v>0.2</v>
      </c>
      <c r="C5" s="64">
        <v>0.17</v>
      </c>
      <c r="D5" s="64">
        <v>0.16</v>
      </c>
      <c r="E5" s="64">
        <v>0.14000000000000001</v>
      </c>
      <c r="F5" s="64">
        <v>0.12</v>
      </c>
      <c r="G5" s="64" t="s">
        <v>217</v>
      </c>
      <c r="H5" s="64" t="s">
        <v>217</v>
      </c>
      <c r="I5" s="64" t="s">
        <v>217</v>
      </c>
    </row>
    <row r="6" spans="1:9" x14ac:dyDescent="0.2">
      <c r="A6" s="63" t="s">
        <v>67</v>
      </c>
      <c r="B6" s="64">
        <v>0.24</v>
      </c>
      <c r="C6" s="64">
        <v>0.22</v>
      </c>
      <c r="D6" s="64">
        <v>0.2</v>
      </c>
      <c r="E6" s="64">
        <v>0.17</v>
      </c>
      <c r="F6" s="64">
        <v>0.15</v>
      </c>
      <c r="G6" s="64" t="s">
        <v>217</v>
      </c>
      <c r="H6" s="64" t="s">
        <v>217</v>
      </c>
      <c r="I6" s="64" t="s">
        <v>217</v>
      </c>
    </row>
    <row r="7" spans="1:9" x14ac:dyDescent="0.2">
      <c r="A7" s="63" t="s">
        <v>235</v>
      </c>
      <c r="B7" s="64">
        <v>0.17</v>
      </c>
      <c r="C7" s="64">
        <v>0.15</v>
      </c>
      <c r="D7" s="64">
        <v>0.14000000000000001</v>
      </c>
      <c r="E7" s="64">
        <v>0.12</v>
      </c>
      <c r="F7" s="64">
        <v>0.1</v>
      </c>
      <c r="G7" s="64" t="s">
        <v>217</v>
      </c>
      <c r="H7" s="64" t="s">
        <v>217</v>
      </c>
      <c r="I7" s="64" t="s">
        <v>217</v>
      </c>
    </row>
    <row r="8" spans="1:9" x14ac:dyDescent="0.2">
      <c r="A8" s="63" t="s">
        <v>68</v>
      </c>
      <c r="B8" s="64">
        <v>0.24</v>
      </c>
      <c r="C8" s="64">
        <v>0.22</v>
      </c>
      <c r="D8" s="64">
        <v>0.2</v>
      </c>
      <c r="E8" s="64">
        <v>0.17</v>
      </c>
      <c r="F8" s="64">
        <v>0.15</v>
      </c>
      <c r="G8" s="64" t="s">
        <v>217</v>
      </c>
      <c r="H8" s="64" t="s">
        <v>217</v>
      </c>
      <c r="I8" s="64" t="s">
        <v>217</v>
      </c>
    </row>
    <row r="9" spans="1:9" x14ac:dyDescent="0.2">
      <c r="A9" s="63" t="s">
        <v>69</v>
      </c>
      <c r="B9" s="64">
        <v>0.16</v>
      </c>
      <c r="C9" s="64">
        <v>0.15</v>
      </c>
      <c r="D9" s="64">
        <v>0.13</v>
      </c>
      <c r="E9" s="64">
        <v>0.12</v>
      </c>
      <c r="F9" s="64">
        <v>0.09</v>
      </c>
      <c r="G9" s="64" t="s">
        <v>217</v>
      </c>
      <c r="H9" s="64" t="s">
        <v>217</v>
      </c>
      <c r="I9" s="64" t="s">
        <v>217</v>
      </c>
    </row>
    <row r="10" spans="1:9" x14ac:dyDescent="0.2">
      <c r="A10" s="63" t="s">
        <v>70</v>
      </c>
      <c r="B10" s="64">
        <v>0.12</v>
      </c>
      <c r="C10" s="64">
        <v>0.1</v>
      </c>
      <c r="D10" s="64">
        <v>0.09</v>
      </c>
      <c r="E10" s="64">
        <v>0.08</v>
      </c>
      <c r="F10" s="64">
        <v>7.0000000000000007E-2</v>
      </c>
      <c r="G10" s="64" t="s">
        <v>217</v>
      </c>
      <c r="H10" s="64" t="s">
        <v>217</v>
      </c>
      <c r="I10" s="64" t="s">
        <v>217</v>
      </c>
    </row>
    <row r="11" spans="1:9" x14ac:dyDescent="0.2">
      <c r="A11" s="63" t="s">
        <v>71</v>
      </c>
      <c r="B11" s="64">
        <v>0.17</v>
      </c>
      <c r="C11" s="64">
        <v>0.15</v>
      </c>
      <c r="D11" s="64">
        <v>0.14000000000000001</v>
      </c>
      <c r="E11" s="64">
        <v>0.12</v>
      </c>
      <c r="F11" s="64">
        <v>0.1</v>
      </c>
      <c r="G11" s="64" t="s">
        <v>217</v>
      </c>
      <c r="H11" s="64" t="s">
        <v>217</v>
      </c>
      <c r="I11" s="64" t="s">
        <v>217</v>
      </c>
    </row>
    <row r="12" spans="1:9" x14ac:dyDescent="0.2">
      <c r="A12" s="63" t="s">
        <v>72</v>
      </c>
      <c r="B12" s="64">
        <v>0.15</v>
      </c>
      <c r="C12" s="64">
        <v>0.14000000000000001</v>
      </c>
      <c r="D12" s="64">
        <v>0.12</v>
      </c>
      <c r="E12" s="64">
        <v>0.1</v>
      </c>
      <c r="F12" s="64">
        <v>0.09</v>
      </c>
      <c r="G12" s="64" t="s">
        <v>217</v>
      </c>
      <c r="H12" s="64" t="s">
        <v>217</v>
      </c>
      <c r="I12" s="64" t="s">
        <v>217</v>
      </c>
    </row>
    <row r="13" spans="1:9" x14ac:dyDescent="0.2">
      <c r="A13" s="63" t="s">
        <v>73</v>
      </c>
      <c r="B13" s="64">
        <v>0.24</v>
      </c>
      <c r="C13" s="64">
        <v>0.22</v>
      </c>
      <c r="D13" s="64">
        <v>0.2</v>
      </c>
      <c r="E13" s="64">
        <v>0.17</v>
      </c>
      <c r="F13" s="64">
        <v>0.15</v>
      </c>
      <c r="G13" s="64" t="s">
        <v>217</v>
      </c>
      <c r="H13" s="64" t="s">
        <v>217</v>
      </c>
      <c r="I13" s="64" t="s">
        <v>217</v>
      </c>
    </row>
    <row r="14" spans="1:9" x14ac:dyDescent="0.2">
      <c r="A14" s="63" t="s">
        <v>74</v>
      </c>
      <c r="B14" s="64">
        <v>0.17</v>
      </c>
      <c r="C14" s="64">
        <v>0.15</v>
      </c>
      <c r="D14" s="64">
        <v>0.14000000000000001</v>
      </c>
      <c r="E14" s="64">
        <v>0.12</v>
      </c>
      <c r="F14" s="64">
        <v>0.1</v>
      </c>
      <c r="G14" s="64" t="s">
        <v>217</v>
      </c>
      <c r="H14" s="64" t="s">
        <v>217</v>
      </c>
      <c r="I14" s="64" t="s">
        <v>217</v>
      </c>
    </row>
    <row r="15" spans="1:9" x14ac:dyDescent="0.2">
      <c r="A15" s="63" t="s">
        <v>208</v>
      </c>
      <c r="B15" s="64">
        <v>0.16</v>
      </c>
      <c r="C15" s="64">
        <v>0.15</v>
      </c>
      <c r="D15" s="64">
        <v>0.14000000000000001</v>
      </c>
      <c r="E15" s="64">
        <v>0.12</v>
      </c>
      <c r="F15" s="64">
        <v>0.1</v>
      </c>
      <c r="G15" s="64" t="s">
        <v>217</v>
      </c>
      <c r="H15" s="64" t="s">
        <v>217</v>
      </c>
      <c r="I15" s="64" t="s">
        <v>217</v>
      </c>
    </row>
    <row r="16" spans="1:9" x14ac:dyDescent="0.2">
      <c r="A16" s="63" t="s">
        <v>75</v>
      </c>
      <c r="B16" s="64">
        <v>0.12</v>
      </c>
      <c r="C16" s="64">
        <v>0.1</v>
      </c>
      <c r="D16" s="64">
        <v>0.09</v>
      </c>
      <c r="E16" s="64">
        <v>0.08</v>
      </c>
      <c r="F16" s="64">
        <v>7.0000000000000007E-2</v>
      </c>
      <c r="G16" s="64" t="s">
        <v>217</v>
      </c>
      <c r="H16" s="64" t="s">
        <v>217</v>
      </c>
      <c r="I16" s="64" t="s">
        <v>217</v>
      </c>
    </row>
    <row r="17" spans="1:9" x14ac:dyDescent="0.2">
      <c r="A17" s="63" t="s">
        <v>76</v>
      </c>
      <c r="B17" s="64">
        <v>0.15</v>
      </c>
      <c r="C17" s="64">
        <v>0.14000000000000001</v>
      </c>
      <c r="D17" s="64">
        <v>0.12</v>
      </c>
      <c r="E17" s="64">
        <v>0.1</v>
      </c>
      <c r="F17" s="64">
        <v>0.09</v>
      </c>
      <c r="G17" s="64" t="s">
        <v>217</v>
      </c>
      <c r="H17" s="64" t="s">
        <v>217</v>
      </c>
      <c r="I17" s="64" t="s">
        <v>217</v>
      </c>
    </row>
    <row r="18" spans="1:9" x14ac:dyDescent="0.2">
      <c r="A18" s="63" t="s">
        <v>77</v>
      </c>
      <c r="B18" s="64">
        <v>0.15</v>
      </c>
      <c r="C18" s="64">
        <v>0.14000000000000001</v>
      </c>
      <c r="D18" s="64">
        <v>0.12</v>
      </c>
      <c r="E18" s="64">
        <v>0.1</v>
      </c>
      <c r="F18" s="64">
        <v>0.09</v>
      </c>
      <c r="G18" s="64" t="s">
        <v>217</v>
      </c>
      <c r="H18" s="64" t="s">
        <v>217</v>
      </c>
      <c r="I18" s="64" t="s">
        <v>217</v>
      </c>
    </row>
    <row r="19" spans="1:9" x14ac:dyDescent="0.2">
      <c r="A19" s="63" t="s">
        <v>78</v>
      </c>
      <c r="B19" s="64">
        <v>0.15</v>
      </c>
      <c r="C19" s="64">
        <v>0.14000000000000001</v>
      </c>
      <c r="D19" s="64">
        <v>0.12</v>
      </c>
      <c r="E19" s="64">
        <v>0.1</v>
      </c>
      <c r="F19" s="64">
        <v>0.09</v>
      </c>
      <c r="G19" s="64" t="s">
        <v>217</v>
      </c>
      <c r="H19" s="64" t="s">
        <v>217</v>
      </c>
      <c r="I19" s="64" t="s">
        <v>217</v>
      </c>
    </row>
    <row r="20" spans="1:9" x14ac:dyDescent="0.2">
      <c r="A20" s="63" t="s">
        <v>209</v>
      </c>
      <c r="B20" s="64">
        <v>0.24</v>
      </c>
      <c r="C20" s="64">
        <v>0.22</v>
      </c>
      <c r="D20" s="64">
        <v>0.2</v>
      </c>
      <c r="E20" s="64">
        <v>0.17</v>
      </c>
      <c r="F20" s="64">
        <v>0.15</v>
      </c>
      <c r="G20" s="64" t="s">
        <v>217</v>
      </c>
      <c r="H20" s="64" t="s">
        <v>217</v>
      </c>
      <c r="I20" s="64" t="s">
        <v>217</v>
      </c>
    </row>
    <row r="21" spans="1:9" x14ac:dyDescent="0.2">
      <c r="A21" s="63" t="s">
        <v>79</v>
      </c>
      <c r="B21" s="64">
        <v>0.2</v>
      </c>
      <c r="C21" s="64">
        <v>0.17</v>
      </c>
      <c r="D21" s="64">
        <v>0.16</v>
      </c>
      <c r="E21" s="64">
        <v>0.14000000000000001</v>
      </c>
      <c r="F21" s="64">
        <v>0.12</v>
      </c>
      <c r="G21" s="64" t="s">
        <v>217</v>
      </c>
      <c r="H21" s="64" t="s">
        <v>217</v>
      </c>
      <c r="I21" s="64" t="s">
        <v>217</v>
      </c>
    </row>
    <row r="22" spans="1:9" x14ac:dyDescent="0.2">
      <c r="A22" s="63" t="s">
        <v>80</v>
      </c>
      <c r="B22" s="64">
        <v>0.17</v>
      </c>
      <c r="C22" s="64">
        <v>0.15</v>
      </c>
      <c r="D22" s="64">
        <v>0.14000000000000001</v>
      </c>
      <c r="E22" s="64">
        <v>0.12</v>
      </c>
      <c r="F22" s="64">
        <v>0.1</v>
      </c>
      <c r="G22" s="64" t="s">
        <v>217</v>
      </c>
      <c r="H22" s="64" t="s">
        <v>217</v>
      </c>
      <c r="I22" s="64" t="s">
        <v>217</v>
      </c>
    </row>
    <row r="23" spans="1:9" x14ac:dyDescent="0.2">
      <c r="A23" s="63" t="s">
        <v>81</v>
      </c>
      <c r="B23" s="64">
        <v>0.24</v>
      </c>
      <c r="C23" s="64">
        <v>0.22</v>
      </c>
      <c r="D23" s="64">
        <v>0.2</v>
      </c>
      <c r="E23" s="64">
        <v>0.17</v>
      </c>
      <c r="F23" s="64">
        <v>0.15</v>
      </c>
      <c r="G23" s="64" t="s">
        <v>217</v>
      </c>
      <c r="H23" s="64" t="s">
        <v>217</v>
      </c>
      <c r="I23" s="64" t="s">
        <v>217</v>
      </c>
    </row>
    <row r="24" spans="1:9" x14ac:dyDescent="0.2">
      <c r="A24" s="63" t="s">
        <v>82</v>
      </c>
      <c r="B24" s="64">
        <v>0.15</v>
      </c>
      <c r="C24" s="64">
        <v>0.14000000000000001</v>
      </c>
      <c r="D24" s="64">
        <v>0.12</v>
      </c>
      <c r="E24" s="64">
        <v>0.1</v>
      </c>
      <c r="F24" s="64">
        <v>0.09</v>
      </c>
      <c r="G24" s="64" t="s">
        <v>217</v>
      </c>
      <c r="H24" s="64" t="s">
        <v>217</v>
      </c>
      <c r="I24" s="64" t="s">
        <v>217</v>
      </c>
    </row>
    <row r="25" spans="1:9" x14ac:dyDescent="0.2">
      <c r="A25" s="63" t="s">
        <v>83</v>
      </c>
      <c r="B25" s="64">
        <v>0.12</v>
      </c>
      <c r="C25" s="64">
        <v>0.1</v>
      </c>
      <c r="D25" s="64">
        <v>0.09</v>
      </c>
      <c r="E25" s="64">
        <v>0.08</v>
      </c>
      <c r="F25" s="64">
        <v>7.0000000000000007E-2</v>
      </c>
      <c r="G25" s="64" t="s">
        <v>217</v>
      </c>
      <c r="H25" s="64" t="s">
        <v>217</v>
      </c>
      <c r="I25" s="64" t="s">
        <v>217</v>
      </c>
    </row>
    <row r="26" spans="1:9" x14ac:dyDescent="0.2">
      <c r="A26" s="63" t="s">
        <v>84</v>
      </c>
      <c r="B26" s="64">
        <v>0.17</v>
      </c>
      <c r="C26" s="64">
        <v>0.15</v>
      </c>
      <c r="D26" s="64">
        <v>0.14000000000000001</v>
      </c>
      <c r="E26" s="64">
        <v>0.12</v>
      </c>
      <c r="F26" s="64">
        <v>0.1</v>
      </c>
      <c r="G26" s="64" t="s">
        <v>217</v>
      </c>
      <c r="H26" s="64" t="s">
        <v>217</v>
      </c>
      <c r="I26" s="64" t="s">
        <v>217</v>
      </c>
    </row>
    <row r="27" spans="1:9" x14ac:dyDescent="0.2">
      <c r="A27" s="63" t="s">
        <v>85</v>
      </c>
      <c r="B27" s="64">
        <v>0.24</v>
      </c>
      <c r="C27" s="64">
        <v>0.22</v>
      </c>
      <c r="D27" s="64">
        <v>0.2</v>
      </c>
      <c r="E27" s="64">
        <v>0.17</v>
      </c>
      <c r="F27" s="64">
        <v>0.15</v>
      </c>
      <c r="G27" s="64" t="s">
        <v>217</v>
      </c>
      <c r="H27" s="64" t="s">
        <v>217</v>
      </c>
      <c r="I27" s="64" t="s">
        <v>217</v>
      </c>
    </row>
    <row r="28" spans="1:9" x14ac:dyDescent="0.2">
      <c r="A28" s="63" t="s">
        <v>86</v>
      </c>
      <c r="B28" s="64">
        <v>0.24</v>
      </c>
      <c r="C28" s="64">
        <v>0.22</v>
      </c>
      <c r="D28" s="64">
        <v>0.2</v>
      </c>
      <c r="E28" s="64">
        <v>0.17</v>
      </c>
      <c r="F28" s="64">
        <v>0.15</v>
      </c>
      <c r="G28" s="64" t="s">
        <v>217</v>
      </c>
      <c r="H28" s="64" t="s">
        <v>217</v>
      </c>
      <c r="I28" s="64" t="s">
        <v>217</v>
      </c>
    </row>
    <row r="29" spans="1:9" x14ac:dyDescent="0.2">
      <c r="A29" s="63" t="s">
        <v>87</v>
      </c>
      <c r="B29" s="64">
        <v>0.15</v>
      </c>
      <c r="C29" s="64">
        <v>0.14000000000000001</v>
      </c>
      <c r="D29" s="64">
        <v>0.12</v>
      </c>
      <c r="E29" s="64">
        <v>0.1</v>
      </c>
      <c r="F29" s="64">
        <v>0.09</v>
      </c>
      <c r="G29" s="64" t="s">
        <v>217</v>
      </c>
      <c r="H29" s="64" t="s">
        <v>217</v>
      </c>
      <c r="I29" s="64" t="s">
        <v>217</v>
      </c>
    </row>
    <row r="30" spans="1:9" x14ac:dyDescent="0.2">
      <c r="A30" s="63" t="s">
        <v>88</v>
      </c>
      <c r="B30" s="64">
        <v>0.2</v>
      </c>
      <c r="C30" s="64">
        <v>0.17</v>
      </c>
      <c r="D30" s="64">
        <v>0.16</v>
      </c>
      <c r="E30" s="64">
        <v>0.14000000000000001</v>
      </c>
      <c r="F30" s="64">
        <v>0.12</v>
      </c>
      <c r="G30" s="64" t="s">
        <v>217</v>
      </c>
      <c r="H30" s="64" t="s">
        <v>217</v>
      </c>
      <c r="I30" s="64" t="s">
        <v>217</v>
      </c>
    </row>
    <row r="31" spans="1:9" x14ac:dyDescent="0.2">
      <c r="A31" s="63" t="s">
        <v>89</v>
      </c>
      <c r="B31" s="64">
        <v>0.24</v>
      </c>
      <c r="C31" s="64">
        <v>0.22</v>
      </c>
      <c r="D31" s="64">
        <v>0.2</v>
      </c>
      <c r="E31" s="64">
        <v>0.17</v>
      </c>
      <c r="F31" s="64">
        <v>0.15</v>
      </c>
      <c r="G31" s="64" t="s">
        <v>217</v>
      </c>
      <c r="H31" s="64" t="s">
        <v>217</v>
      </c>
      <c r="I31" s="64" t="s">
        <v>217</v>
      </c>
    </row>
    <row r="32" spans="1:9" x14ac:dyDescent="0.2">
      <c r="A32" s="63" t="s">
        <v>90</v>
      </c>
      <c r="B32" s="64">
        <v>0.2</v>
      </c>
      <c r="C32" s="64">
        <v>0.17</v>
      </c>
      <c r="D32" s="64">
        <v>0.16</v>
      </c>
      <c r="E32" s="64">
        <v>0.14000000000000001</v>
      </c>
      <c r="F32" s="64">
        <v>0.12</v>
      </c>
      <c r="G32" s="64" t="s">
        <v>217</v>
      </c>
      <c r="H32" s="64" t="s">
        <v>217</v>
      </c>
      <c r="I32" s="64" t="s">
        <v>217</v>
      </c>
    </row>
    <row r="33" spans="1:9" x14ac:dyDescent="0.2">
      <c r="A33" s="63" t="s">
        <v>91</v>
      </c>
      <c r="B33" s="64">
        <v>0.15</v>
      </c>
      <c r="C33" s="64">
        <v>0.14000000000000001</v>
      </c>
      <c r="D33" s="64">
        <v>0.12</v>
      </c>
      <c r="E33" s="64">
        <v>0.1</v>
      </c>
      <c r="F33" s="64">
        <v>0.09</v>
      </c>
      <c r="G33" s="64" t="s">
        <v>217</v>
      </c>
      <c r="H33" s="64" t="s">
        <v>217</v>
      </c>
      <c r="I33" s="64" t="s">
        <v>217</v>
      </c>
    </row>
    <row r="34" spans="1:9" x14ac:dyDescent="0.2">
      <c r="A34" s="63" t="s">
        <v>210</v>
      </c>
      <c r="B34" s="64">
        <v>0.15</v>
      </c>
      <c r="C34" s="64">
        <v>0.14000000000000001</v>
      </c>
      <c r="D34" s="64">
        <v>0.12</v>
      </c>
      <c r="E34" s="64">
        <v>0.1</v>
      </c>
      <c r="F34" s="64">
        <v>0.09</v>
      </c>
      <c r="G34" s="64" t="s">
        <v>217</v>
      </c>
      <c r="H34" s="64" t="s">
        <v>217</v>
      </c>
      <c r="I34" s="64" t="s">
        <v>217</v>
      </c>
    </row>
    <row r="35" spans="1:9" x14ac:dyDescent="0.2">
      <c r="A35" s="63" t="s">
        <v>211</v>
      </c>
      <c r="B35" s="64">
        <v>0.2</v>
      </c>
      <c r="C35" s="64">
        <v>0.17</v>
      </c>
      <c r="D35" s="64">
        <v>0.15</v>
      </c>
      <c r="E35" s="64">
        <v>0.14000000000000001</v>
      </c>
      <c r="F35" s="64">
        <v>0.12</v>
      </c>
      <c r="G35" s="64" t="s">
        <v>217</v>
      </c>
      <c r="H35" s="64" t="s">
        <v>217</v>
      </c>
      <c r="I35" s="64" t="s">
        <v>217</v>
      </c>
    </row>
    <row r="36" spans="1:9" x14ac:dyDescent="0.2">
      <c r="A36" s="63" t="s">
        <v>92</v>
      </c>
      <c r="B36" s="64">
        <v>0.16</v>
      </c>
      <c r="C36" s="64">
        <v>0.15</v>
      </c>
      <c r="D36" s="64">
        <v>0.13</v>
      </c>
      <c r="E36" s="64">
        <v>0.12</v>
      </c>
      <c r="F36" s="64">
        <v>0.09</v>
      </c>
      <c r="G36" s="64" t="s">
        <v>217</v>
      </c>
      <c r="H36" s="64" t="s">
        <v>217</v>
      </c>
      <c r="I36" s="64" t="s">
        <v>217</v>
      </c>
    </row>
    <row r="37" spans="1:9" x14ac:dyDescent="0.2">
      <c r="A37" s="63" t="s">
        <v>236</v>
      </c>
      <c r="B37" s="64">
        <v>0.15</v>
      </c>
      <c r="C37" s="64">
        <v>0.14000000000000001</v>
      </c>
      <c r="D37" s="64">
        <v>0.12</v>
      </c>
      <c r="E37" s="64">
        <v>0.1</v>
      </c>
      <c r="F37" s="64">
        <v>5</v>
      </c>
      <c r="G37" s="64" t="s">
        <v>217</v>
      </c>
      <c r="H37" s="64" t="s">
        <v>217</v>
      </c>
      <c r="I37" s="64" t="s">
        <v>217</v>
      </c>
    </row>
    <row r="38" spans="1:9" x14ac:dyDescent="0.2">
      <c r="A38" s="63" t="s">
        <v>93</v>
      </c>
      <c r="B38" s="64">
        <v>0.16</v>
      </c>
      <c r="C38" s="64">
        <v>0.15</v>
      </c>
      <c r="D38" s="64">
        <v>0.13</v>
      </c>
      <c r="E38" s="64">
        <v>0.12</v>
      </c>
      <c r="F38" s="64">
        <v>0.09</v>
      </c>
      <c r="G38" s="64" t="s">
        <v>217</v>
      </c>
      <c r="H38" s="64" t="s">
        <v>217</v>
      </c>
      <c r="I38" s="64" t="s">
        <v>217</v>
      </c>
    </row>
    <row r="39" spans="1:9" x14ac:dyDescent="0.2">
      <c r="A39" s="63" t="s">
        <v>94</v>
      </c>
      <c r="B39" s="64">
        <v>0.17</v>
      </c>
      <c r="C39" s="64">
        <v>0.15</v>
      </c>
      <c r="D39" s="64">
        <v>0.14000000000000001</v>
      </c>
      <c r="E39" s="64">
        <v>0.12</v>
      </c>
      <c r="F39" s="64">
        <v>0.1</v>
      </c>
      <c r="G39" s="64" t="s">
        <v>217</v>
      </c>
      <c r="H39" s="64" t="s">
        <v>217</v>
      </c>
      <c r="I39" s="64" t="s">
        <v>217</v>
      </c>
    </row>
    <row r="40" spans="1:9" x14ac:dyDescent="0.2">
      <c r="A40" s="63" t="s">
        <v>95</v>
      </c>
      <c r="B40" s="64">
        <v>0.17</v>
      </c>
      <c r="C40" s="64">
        <v>0.15</v>
      </c>
      <c r="D40" s="64">
        <v>0.14000000000000001</v>
      </c>
      <c r="E40" s="64">
        <v>0.12</v>
      </c>
      <c r="F40" s="64">
        <v>0.1</v>
      </c>
      <c r="G40" s="64" t="s">
        <v>217</v>
      </c>
      <c r="H40" s="64" t="s">
        <v>217</v>
      </c>
      <c r="I40" s="64" t="s">
        <v>217</v>
      </c>
    </row>
    <row r="41" spans="1:9" x14ac:dyDescent="0.2">
      <c r="A41" s="63" t="s">
        <v>96</v>
      </c>
      <c r="B41" s="64">
        <v>0.23</v>
      </c>
      <c r="C41" s="64">
        <v>0.21</v>
      </c>
      <c r="D41" s="64">
        <v>0.2</v>
      </c>
      <c r="E41" s="64">
        <v>0.16</v>
      </c>
      <c r="F41" s="64">
        <v>0.14000000000000001</v>
      </c>
      <c r="G41" s="64" t="s">
        <v>217</v>
      </c>
      <c r="H41" s="64" t="s">
        <v>217</v>
      </c>
      <c r="I41" s="64" t="s">
        <v>217</v>
      </c>
    </row>
    <row r="42" spans="1:9" x14ac:dyDescent="0.2">
      <c r="A42" s="63" t="s">
        <v>97</v>
      </c>
      <c r="B42" s="64">
        <v>0.17</v>
      </c>
      <c r="C42" s="64">
        <v>0.15</v>
      </c>
      <c r="D42" s="64">
        <v>0.14000000000000001</v>
      </c>
      <c r="E42" s="64">
        <v>0.12</v>
      </c>
      <c r="F42" s="64">
        <v>0.1</v>
      </c>
      <c r="G42" s="64" t="s">
        <v>217</v>
      </c>
      <c r="H42" s="64" t="s">
        <v>217</v>
      </c>
      <c r="I42" s="64" t="s">
        <v>217</v>
      </c>
    </row>
    <row r="43" spans="1:9" x14ac:dyDescent="0.2">
      <c r="A43" s="63" t="s">
        <v>98</v>
      </c>
      <c r="B43" s="64">
        <v>0.2</v>
      </c>
      <c r="C43" s="64">
        <v>0.17</v>
      </c>
      <c r="D43" s="64">
        <v>0.16</v>
      </c>
      <c r="E43" s="64">
        <v>0.14000000000000001</v>
      </c>
      <c r="F43" s="64">
        <v>0.12</v>
      </c>
      <c r="G43" s="64" t="s">
        <v>217</v>
      </c>
      <c r="H43" s="64" t="s">
        <v>217</v>
      </c>
      <c r="I43" s="64" t="s">
        <v>217</v>
      </c>
    </row>
    <row r="44" spans="1:9" x14ac:dyDescent="0.2">
      <c r="A44" s="63" t="s">
        <v>99</v>
      </c>
      <c r="B44" s="64">
        <v>0.15</v>
      </c>
      <c r="C44" s="64">
        <v>0.14000000000000001</v>
      </c>
      <c r="D44" s="64">
        <v>0.12</v>
      </c>
      <c r="E44" s="64">
        <v>0.1</v>
      </c>
      <c r="F44" s="64">
        <v>0.09</v>
      </c>
      <c r="G44" s="64" t="s">
        <v>217</v>
      </c>
      <c r="H44" s="64" t="s">
        <v>217</v>
      </c>
      <c r="I44" s="64" t="s">
        <v>217</v>
      </c>
    </row>
    <row r="45" spans="1:9" x14ac:dyDescent="0.2">
      <c r="A45" s="63" t="s">
        <v>100</v>
      </c>
      <c r="B45" s="64">
        <v>0.15</v>
      </c>
      <c r="C45" s="64">
        <v>0.14000000000000001</v>
      </c>
      <c r="D45" s="64">
        <v>0.12</v>
      </c>
      <c r="E45" s="64">
        <v>0.1</v>
      </c>
      <c r="F45" s="64">
        <v>0.09</v>
      </c>
      <c r="G45" s="64" t="s">
        <v>217</v>
      </c>
      <c r="H45" s="64" t="s">
        <v>217</v>
      </c>
      <c r="I45" s="64" t="s">
        <v>217</v>
      </c>
    </row>
    <row r="46" spans="1:9" x14ac:dyDescent="0.2">
      <c r="A46" s="63" t="s">
        <v>101</v>
      </c>
      <c r="B46" s="64">
        <v>0.12</v>
      </c>
      <c r="C46" s="64">
        <v>0.1</v>
      </c>
      <c r="D46" s="64">
        <v>0.09</v>
      </c>
      <c r="E46" s="64">
        <v>0.08</v>
      </c>
      <c r="F46" s="64">
        <v>7.0000000000000007E-2</v>
      </c>
      <c r="G46" s="64" t="s">
        <v>217</v>
      </c>
      <c r="H46" s="64" t="s">
        <v>217</v>
      </c>
      <c r="I46" s="64" t="s">
        <v>217</v>
      </c>
    </row>
    <row r="47" spans="1:9" x14ac:dyDescent="0.2">
      <c r="A47" s="63" t="s">
        <v>102</v>
      </c>
      <c r="B47" s="64">
        <v>0.14000000000000001</v>
      </c>
      <c r="C47" s="64">
        <v>0.13</v>
      </c>
      <c r="D47" s="64">
        <v>0.12</v>
      </c>
      <c r="E47" s="64">
        <v>0.09</v>
      </c>
      <c r="F47" s="64">
        <v>0.08</v>
      </c>
      <c r="G47" s="64" t="s">
        <v>217</v>
      </c>
      <c r="H47" s="64" t="s">
        <v>217</v>
      </c>
      <c r="I47" s="64" t="s">
        <v>217</v>
      </c>
    </row>
    <row r="48" spans="1:9" x14ac:dyDescent="0.2">
      <c r="A48" s="63" t="s">
        <v>103</v>
      </c>
      <c r="B48" s="64">
        <v>0.15</v>
      </c>
      <c r="C48" s="64">
        <v>0.14000000000000001</v>
      </c>
      <c r="D48" s="64">
        <v>0.12</v>
      </c>
      <c r="E48" s="64">
        <v>0.1</v>
      </c>
      <c r="F48" s="64">
        <v>0.09</v>
      </c>
      <c r="G48" s="64" t="s">
        <v>217</v>
      </c>
      <c r="H48" s="64" t="s">
        <v>217</v>
      </c>
      <c r="I48" s="64" t="s">
        <v>217</v>
      </c>
    </row>
    <row r="49" spans="1:9" x14ac:dyDescent="0.2">
      <c r="A49" s="63" t="s">
        <v>212</v>
      </c>
      <c r="B49" s="64">
        <v>0.15</v>
      </c>
      <c r="C49" s="64">
        <v>0.14000000000000001</v>
      </c>
      <c r="D49" s="64">
        <v>0.12</v>
      </c>
      <c r="E49" s="64">
        <v>0.1</v>
      </c>
      <c r="F49" s="64">
        <v>0.09</v>
      </c>
      <c r="G49" s="64" t="s">
        <v>217</v>
      </c>
      <c r="H49" s="64" t="s">
        <v>217</v>
      </c>
      <c r="I49" s="64" t="s">
        <v>217</v>
      </c>
    </row>
    <row r="50" spans="1:9" x14ac:dyDescent="0.2">
      <c r="A50" s="63" t="s">
        <v>213</v>
      </c>
      <c r="B50" s="64">
        <v>0.24</v>
      </c>
      <c r="C50" s="64">
        <v>0.22</v>
      </c>
      <c r="D50" s="64">
        <v>0.2</v>
      </c>
      <c r="E50" s="64">
        <v>0.17</v>
      </c>
      <c r="F50" s="64">
        <v>0.15</v>
      </c>
      <c r="G50" s="64" t="s">
        <v>217</v>
      </c>
      <c r="H50" s="64" t="s">
        <v>217</v>
      </c>
      <c r="I50" s="64" t="s">
        <v>217</v>
      </c>
    </row>
    <row r="51" spans="1:9" x14ac:dyDescent="0.2">
      <c r="A51" s="63" t="s">
        <v>104</v>
      </c>
      <c r="B51" s="64">
        <v>0.18</v>
      </c>
      <c r="C51" s="64">
        <v>0.16</v>
      </c>
      <c r="D51" s="64">
        <v>0.15</v>
      </c>
      <c r="E51" s="64">
        <v>0.13</v>
      </c>
      <c r="F51" s="64">
        <v>0.1</v>
      </c>
      <c r="G51" s="64" t="s">
        <v>217</v>
      </c>
      <c r="H51" s="64" t="s">
        <v>217</v>
      </c>
      <c r="I51" s="64" t="s">
        <v>217</v>
      </c>
    </row>
    <row r="52" spans="1:9" x14ac:dyDescent="0.2">
      <c r="A52" s="63" t="s">
        <v>105</v>
      </c>
      <c r="B52" s="64">
        <v>0.2</v>
      </c>
      <c r="C52" s="64">
        <v>0.17</v>
      </c>
      <c r="D52" s="64">
        <v>0.16</v>
      </c>
      <c r="E52" s="64">
        <v>0.14000000000000001</v>
      </c>
      <c r="F52" s="64">
        <v>0.12</v>
      </c>
      <c r="G52" s="64" t="s">
        <v>217</v>
      </c>
      <c r="H52" s="64" t="s">
        <v>217</v>
      </c>
      <c r="I52" s="64" t="s">
        <v>217</v>
      </c>
    </row>
    <row r="53" spans="1:9" x14ac:dyDescent="0.2">
      <c r="A53" s="63" t="s">
        <v>106</v>
      </c>
      <c r="B53" s="64" t="s">
        <v>217</v>
      </c>
      <c r="C53" s="64" t="s">
        <v>217</v>
      </c>
      <c r="D53" s="64" t="s">
        <v>217</v>
      </c>
      <c r="E53" s="64" t="s">
        <v>217</v>
      </c>
      <c r="F53" s="64" t="s">
        <v>217</v>
      </c>
      <c r="G53" s="64">
        <v>0.3</v>
      </c>
      <c r="H53" s="64">
        <v>0.28000000000000003</v>
      </c>
      <c r="I53" s="64">
        <v>0.24</v>
      </c>
    </row>
    <row r="54" spans="1:9" x14ac:dyDescent="0.2">
      <c r="A54" s="63" t="s">
        <v>107</v>
      </c>
      <c r="B54" s="64" t="s">
        <v>217</v>
      </c>
      <c r="C54" s="64" t="s">
        <v>217</v>
      </c>
      <c r="D54" s="64" t="s">
        <v>217</v>
      </c>
      <c r="E54" s="64" t="s">
        <v>217</v>
      </c>
      <c r="F54" s="64" t="s">
        <v>217</v>
      </c>
      <c r="G54" s="64">
        <v>0.46</v>
      </c>
      <c r="H54" s="64">
        <v>0.43</v>
      </c>
      <c r="I54" s="64">
        <v>0.41</v>
      </c>
    </row>
    <row r="55" spans="1:9" x14ac:dyDescent="0.2">
      <c r="A55" s="63" t="s">
        <v>108</v>
      </c>
      <c r="B55" s="64" t="s">
        <v>217</v>
      </c>
      <c r="C55" s="64" t="s">
        <v>217</v>
      </c>
      <c r="D55" s="64" t="s">
        <v>217</v>
      </c>
      <c r="E55" s="64" t="s">
        <v>217</v>
      </c>
      <c r="F55" s="64" t="s">
        <v>217</v>
      </c>
      <c r="G55" s="64">
        <v>0.6</v>
      </c>
      <c r="H55" s="64">
        <v>0.57999999999999996</v>
      </c>
      <c r="I55" s="64">
        <v>0.54</v>
      </c>
    </row>
    <row r="56" spans="1:9" x14ac:dyDescent="0.2">
      <c r="A56" s="63" t="s">
        <v>57</v>
      </c>
      <c r="B56" s="64" t="s">
        <v>217</v>
      </c>
      <c r="C56" s="64" t="s">
        <v>217</v>
      </c>
      <c r="D56" s="64" t="s">
        <v>217</v>
      </c>
      <c r="E56" s="64" t="s">
        <v>217</v>
      </c>
      <c r="F56" s="64" t="s">
        <v>217</v>
      </c>
      <c r="G56" s="64">
        <v>0.12</v>
      </c>
      <c r="H56" s="64">
        <v>0.12</v>
      </c>
      <c r="I56" s="64">
        <v>0.1</v>
      </c>
    </row>
    <row r="57" spans="1:9" x14ac:dyDescent="0.2">
      <c r="A57" s="63" t="s">
        <v>109</v>
      </c>
      <c r="B57" s="64" t="s">
        <v>217</v>
      </c>
      <c r="C57" s="64" t="s">
        <v>217</v>
      </c>
      <c r="D57" s="64" t="s">
        <v>217</v>
      </c>
      <c r="E57" s="64" t="s">
        <v>217</v>
      </c>
      <c r="F57" s="64" t="s">
        <v>217</v>
      </c>
      <c r="G57" s="64">
        <v>0.1</v>
      </c>
      <c r="H57" s="64">
        <v>0.1</v>
      </c>
      <c r="I57" s="64">
        <v>0.09</v>
      </c>
    </row>
    <row r="58" spans="1:9" x14ac:dyDescent="0.2">
      <c r="A58" s="63" t="s">
        <v>7</v>
      </c>
      <c r="B58" s="64" t="s">
        <v>217</v>
      </c>
      <c r="C58" s="64" t="s">
        <v>217</v>
      </c>
      <c r="D58" s="64" t="s">
        <v>217</v>
      </c>
      <c r="E58" s="64" t="s">
        <v>217</v>
      </c>
      <c r="F58" s="64" t="s">
        <v>217</v>
      </c>
      <c r="G58" s="64">
        <v>0.1</v>
      </c>
      <c r="H58" s="64">
        <v>0.1</v>
      </c>
      <c r="I58" s="64">
        <v>0.09</v>
      </c>
    </row>
    <row r="59" spans="1:9" x14ac:dyDescent="0.2">
      <c r="A59" s="63" t="s">
        <v>8</v>
      </c>
      <c r="B59" s="64" t="s">
        <v>217</v>
      </c>
      <c r="C59" s="64" t="s">
        <v>217</v>
      </c>
      <c r="D59" s="64" t="s">
        <v>217</v>
      </c>
      <c r="E59" s="64" t="s">
        <v>217</v>
      </c>
      <c r="F59" s="64" t="s">
        <v>217</v>
      </c>
      <c r="G59" s="64">
        <v>0.03</v>
      </c>
      <c r="H59" s="64">
        <v>0.03</v>
      </c>
      <c r="I59" s="64">
        <v>0.03</v>
      </c>
    </row>
    <row r="60" spans="1:9" x14ac:dyDescent="0.2">
      <c r="A60" s="63" t="s">
        <v>115</v>
      </c>
      <c r="B60" s="64" t="s">
        <v>217</v>
      </c>
      <c r="C60" s="64" t="s">
        <v>217</v>
      </c>
      <c r="D60" s="64" t="s">
        <v>217</v>
      </c>
      <c r="E60" s="64" t="s">
        <v>217</v>
      </c>
      <c r="F60" s="64" t="s">
        <v>217</v>
      </c>
      <c r="G60" s="64">
        <v>0.16</v>
      </c>
      <c r="H60" s="64">
        <v>0.16</v>
      </c>
      <c r="I60" s="64">
        <v>0.15</v>
      </c>
    </row>
    <row r="61" spans="1:9" x14ac:dyDescent="0.2">
      <c r="A61" s="63" t="s">
        <v>110</v>
      </c>
      <c r="B61" s="64" t="s">
        <v>217</v>
      </c>
      <c r="C61" s="64" t="s">
        <v>217</v>
      </c>
      <c r="D61" s="64" t="s">
        <v>217</v>
      </c>
      <c r="E61" s="64" t="s">
        <v>217</v>
      </c>
      <c r="F61" s="64" t="s">
        <v>217</v>
      </c>
      <c r="G61" s="64">
        <v>0.13</v>
      </c>
      <c r="H61" s="64">
        <v>0.13</v>
      </c>
      <c r="I61" s="64">
        <v>0.12</v>
      </c>
    </row>
    <row r="62" spans="1:9" x14ac:dyDescent="0.2">
      <c r="A62" s="63" t="s">
        <v>116</v>
      </c>
      <c r="B62" s="64" t="s">
        <v>217</v>
      </c>
      <c r="C62" s="64" t="s">
        <v>217</v>
      </c>
      <c r="D62" s="64" t="s">
        <v>217</v>
      </c>
      <c r="E62" s="64" t="s">
        <v>217</v>
      </c>
      <c r="F62" s="64" t="s">
        <v>217</v>
      </c>
      <c r="G62" s="64">
        <v>0.2</v>
      </c>
      <c r="H62" s="64">
        <v>0.18</v>
      </c>
      <c r="I62" s="64">
        <v>0.17</v>
      </c>
    </row>
    <row r="63" spans="1:9" x14ac:dyDescent="0.2">
      <c r="A63" s="63" t="s">
        <v>111</v>
      </c>
      <c r="B63" s="64" t="s">
        <v>217</v>
      </c>
      <c r="C63" s="64">
        <v>0.23</v>
      </c>
      <c r="D63" s="64">
        <v>0.21</v>
      </c>
      <c r="E63" s="64">
        <v>0.18</v>
      </c>
      <c r="F63" s="64">
        <v>0.16</v>
      </c>
      <c r="G63" s="64" t="s">
        <v>217</v>
      </c>
      <c r="H63" s="64" t="s">
        <v>217</v>
      </c>
      <c r="I63" s="64" t="s">
        <v>217</v>
      </c>
    </row>
    <row r="64" spans="1:9" x14ac:dyDescent="0.2">
      <c r="A64" s="63" t="s">
        <v>214</v>
      </c>
      <c r="B64" s="64" t="s">
        <v>217</v>
      </c>
      <c r="C64" s="64" t="s">
        <v>217</v>
      </c>
      <c r="D64" s="64">
        <v>0.23</v>
      </c>
      <c r="E64" s="64">
        <v>0.21</v>
      </c>
      <c r="F64" s="64" t="s">
        <v>217</v>
      </c>
      <c r="G64" s="64">
        <v>0.2</v>
      </c>
      <c r="H64" s="64">
        <v>0.18</v>
      </c>
      <c r="I64" s="64">
        <v>0.17</v>
      </c>
    </row>
    <row r="65" spans="1:9" x14ac:dyDescent="0.2">
      <c r="A65" s="63" t="s">
        <v>112</v>
      </c>
      <c r="B65" s="64" t="s">
        <v>217</v>
      </c>
      <c r="C65" s="64" t="s">
        <v>217</v>
      </c>
      <c r="D65" s="64" t="s">
        <v>217</v>
      </c>
      <c r="E65" s="64" t="s">
        <v>217</v>
      </c>
      <c r="F65" s="64" t="s">
        <v>217</v>
      </c>
      <c r="G65" s="64">
        <v>0.09</v>
      </c>
      <c r="H65" s="64">
        <v>0.08</v>
      </c>
      <c r="I65" s="64">
        <v>0.08</v>
      </c>
    </row>
    <row r="66" spans="1:9" x14ac:dyDescent="0.2">
      <c r="A66" s="63" t="s">
        <v>113</v>
      </c>
      <c r="B66" s="64" t="s">
        <v>217</v>
      </c>
      <c r="C66" s="64" t="s">
        <v>217</v>
      </c>
      <c r="D66" s="64" t="s">
        <v>217</v>
      </c>
      <c r="E66" s="64" t="s">
        <v>217</v>
      </c>
      <c r="F66" s="64" t="s">
        <v>217</v>
      </c>
      <c r="G66" s="64">
        <v>0.08</v>
      </c>
      <c r="H66" s="64">
        <v>0.08</v>
      </c>
      <c r="I66" s="64">
        <v>0.08</v>
      </c>
    </row>
    <row r="67" spans="1:9" x14ac:dyDescent="0.2">
      <c r="A67" s="63" t="s">
        <v>114</v>
      </c>
      <c r="B67" s="64" t="s">
        <v>217</v>
      </c>
      <c r="C67" s="64" t="s">
        <v>217</v>
      </c>
      <c r="D67" s="64" t="s">
        <v>217</v>
      </c>
      <c r="E67" s="64" t="s">
        <v>217</v>
      </c>
      <c r="F67" s="64" t="s">
        <v>217</v>
      </c>
      <c r="G67" s="64">
        <v>0.17</v>
      </c>
      <c r="H67" s="64">
        <v>0.17</v>
      </c>
      <c r="I67" s="64">
        <v>0.16</v>
      </c>
    </row>
  </sheetData>
  <sheetProtection algorithmName="SHA-512" hashValue="4BEa/qhgsBkWJORXxgf1MD+M8SPMuwzIY+0jIvsfeYmFcmtJMghWe/DF3PhT7lPt9VaDMrnMApqhk73uyZP1Yg==" saltValue="SlDGYxL6VWIdtJ+f0Xg/zQ==" spinCount="100000" sheet="1" objects="1" scenarios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0FBA9-0E69-4288-84B6-BD137BED010D}">
  <sheetPr codeName="Sheet11"/>
  <dimension ref="A1:I67"/>
  <sheetViews>
    <sheetView zoomScale="85" zoomScaleNormal="85" workbookViewId="0">
      <pane ySplit="2" topLeftCell="A3" activePane="bottomLeft" state="frozen"/>
      <selection activeCell="K38" sqref="K38"/>
      <selection pane="bottomLeft" activeCell="J1" sqref="J1"/>
    </sheetView>
  </sheetViews>
  <sheetFormatPr defaultColWidth="9.140625" defaultRowHeight="14.25" x14ac:dyDescent="0.2"/>
  <cols>
    <col min="1" max="1" width="47.28515625" style="58" bestFit="1" customWidth="1"/>
    <col min="2" max="2" width="6.85546875" style="58" customWidth="1"/>
    <col min="3" max="3" width="9.140625" style="58" customWidth="1"/>
    <col min="4" max="4" width="15.42578125" style="58" bestFit="1" customWidth="1"/>
    <col min="5" max="6" width="7.5703125" style="58" bestFit="1" customWidth="1"/>
    <col min="7" max="9" width="16.42578125" style="58" bestFit="1" customWidth="1"/>
    <col min="10" max="16384" width="9.140625" style="58"/>
  </cols>
  <sheetData>
    <row r="1" spans="1:9" x14ac:dyDescent="0.2">
      <c r="A1" s="60" t="s">
        <v>232</v>
      </c>
      <c r="B1" s="61"/>
      <c r="C1" s="61"/>
      <c r="D1" s="61" t="s">
        <v>219</v>
      </c>
      <c r="E1" s="61"/>
      <c r="F1" s="61"/>
      <c r="G1" s="61"/>
      <c r="H1" s="61"/>
      <c r="I1" s="61"/>
    </row>
    <row r="2" spans="1:9" x14ac:dyDescent="0.2">
      <c r="A2" s="61" t="s">
        <v>218</v>
      </c>
      <c r="B2" s="62" t="s">
        <v>117</v>
      </c>
      <c r="C2" s="62" t="s">
        <v>118</v>
      </c>
      <c r="D2" s="62" t="s">
        <v>119</v>
      </c>
      <c r="E2" s="62" t="s">
        <v>120</v>
      </c>
      <c r="F2" s="62" t="s">
        <v>121</v>
      </c>
      <c r="G2" s="62" t="s">
        <v>58</v>
      </c>
      <c r="H2" s="62" t="s">
        <v>122</v>
      </c>
      <c r="I2" s="62" t="s">
        <v>123</v>
      </c>
    </row>
    <row r="3" spans="1:9" x14ac:dyDescent="0.2">
      <c r="A3" s="63" t="s">
        <v>207</v>
      </c>
      <c r="B3" s="64">
        <v>1.33</v>
      </c>
      <c r="C3" s="64">
        <v>1.31</v>
      </c>
      <c r="D3" s="64">
        <v>1.3</v>
      </c>
      <c r="E3" s="64">
        <v>1.29</v>
      </c>
      <c r="F3" s="64">
        <v>1.28</v>
      </c>
      <c r="G3" s="64" t="s">
        <v>217</v>
      </c>
      <c r="H3" s="64" t="s">
        <v>217</v>
      </c>
      <c r="I3" s="64" t="s">
        <v>217</v>
      </c>
    </row>
    <row r="4" spans="1:9" x14ac:dyDescent="0.2">
      <c r="A4" s="63" t="s">
        <v>65</v>
      </c>
      <c r="B4" s="64">
        <v>2.19</v>
      </c>
      <c r="C4" s="64">
        <v>2.17</v>
      </c>
      <c r="D4" s="64">
        <v>2.14</v>
      </c>
      <c r="E4" s="64">
        <v>2.13</v>
      </c>
      <c r="F4" s="64">
        <v>2.1</v>
      </c>
      <c r="G4" s="64" t="s">
        <v>217</v>
      </c>
      <c r="H4" s="64" t="s">
        <v>217</v>
      </c>
      <c r="I4" s="64" t="s">
        <v>217</v>
      </c>
    </row>
    <row r="5" spans="1:9" x14ac:dyDescent="0.2">
      <c r="A5" s="63" t="s">
        <v>66</v>
      </c>
      <c r="B5" s="64">
        <v>1.37</v>
      </c>
      <c r="C5" s="64">
        <v>1.36</v>
      </c>
      <c r="D5" s="64">
        <v>1.35</v>
      </c>
      <c r="E5" s="64">
        <v>1.33</v>
      </c>
      <c r="F5" s="64">
        <v>1.31</v>
      </c>
      <c r="G5" s="64" t="s">
        <v>217</v>
      </c>
      <c r="H5" s="64" t="s">
        <v>217</v>
      </c>
      <c r="I5" s="64" t="s">
        <v>217</v>
      </c>
    </row>
    <row r="6" spans="1:9" x14ac:dyDescent="0.2">
      <c r="A6" s="63" t="s">
        <v>67</v>
      </c>
      <c r="B6" s="64">
        <v>1.73</v>
      </c>
      <c r="C6" s="64">
        <v>1.71</v>
      </c>
      <c r="D6" s="64">
        <v>1.69</v>
      </c>
      <c r="E6" s="64">
        <v>1.68</v>
      </c>
      <c r="F6" s="64">
        <v>1.66</v>
      </c>
      <c r="G6" s="64" t="s">
        <v>217</v>
      </c>
      <c r="H6" s="64" t="s">
        <v>217</v>
      </c>
      <c r="I6" s="64" t="s">
        <v>217</v>
      </c>
    </row>
    <row r="7" spans="1:9" x14ac:dyDescent="0.2">
      <c r="A7" s="63" t="s">
        <v>235</v>
      </c>
      <c r="B7" s="64">
        <v>1.17</v>
      </c>
      <c r="C7" s="64">
        <v>1.1599999999999999</v>
      </c>
      <c r="D7" s="64">
        <v>1.1499999999999999</v>
      </c>
      <c r="E7" s="64">
        <v>1.1299999999999999</v>
      </c>
      <c r="F7" s="64">
        <v>1.1299999999999999</v>
      </c>
      <c r="G7" s="64" t="s">
        <v>217</v>
      </c>
      <c r="H7" s="64" t="s">
        <v>217</v>
      </c>
      <c r="I7" s="64" t="s">
        <v>217</v>
      </c>
    </row>
    <row r="8" spans="1:9" x14ac:dyDescent="0.2">
      <c r="A8" s="63" t="s">
        <v>68</v>
      </c>
      <c r="B8" s="64">
        <v>1.73</v>
      </c>
      <c r="C8" s="64">
        <v>1.71</v>
      </c>
      <c r="D8" s="64">
        <v>1.69</v>
      </c>
      <c r="E8" s="64">
        <v>1.68</v>
      </c>
      <c r="F8" s="64">
        <v>1.66</v>
      </c>
      <c r="G8" s="64" t="s">
        <v>217</v>
      </c>
      <c r="H8" s="64" t="s">
        <v>217</v>
      </c>
      <c r="I8" s="64" t="s">
        <v>217</v>
      </c>
    </row>
    <row r="9" spans="1:9" x14ac:dyDescent="0.2">
      <c r="A9" s="63" t="s">
        <v>69</v>
      </c>
      <c r="B9" s="64">
        <v>1.08</v>
      </c>
      <c r="C9" s="64">
        <v>1.07</v>
      </c>
      <c r="D9" s="64">
        <v>1.06</v>
      </c>
      <c r="E9" s="64">
        <v>1.05</v>
      </c>
      <c r="F9" s="64">
        <v>1.04</v>
      </c>
      <c r="G9" s="64" t="s">
        <v>217</v>
      </c>
      <c r="H9" s="64" t="s">
        <v>217</v>
      </c>
      <c r="I9" s="64" t="s">
        <v>217</v>
      </c>
    </row>
    <row r="10" spans="1:9" x14ac:dyDescent="0.2">
      <c r="A10" s="63" t="s">
        <v>70</v>
      </c>
      <c r="B10" s="64">
        <v>0.79</v>
      </c>
      <c r="C10" s="64">
        <v>0.79</v>
      </c>
      <c r="D10" s="64">
        <v>0.78</v>
      </c>
      <c r="E10" s="64">
        <v>0.77</v>
      </c>
      <c r="F10" s="64">
        <v>0.77</v>
      </c>
      <c r="G10" s="64" t="s">
        <v>217</v>
      </c>
      <c r="H10" s="64" t="s">
        <v>217</v>
      </c>
      <c r="I10" s="64" t="s">
        <v>217</v>
      </c>
    </row>
    <row r="11" spans="1:9" x14ac:dyDescent="0.2">
      <c r="A11" s="63" t="s">
        <v>71</v>
      </c>
      <c r="B11" s="64">
        <v>1.17</v>
      </c>
      <c r="C11" s="64">
        <v>1.1599999999999999</v>
      </c>
      <c r="D11" s="64">
        <v>1.1499999999999999</v>
      </c>
      <c r="E11" s="64">
        <v>1.1299999999999999</v>
      </c>
      <c r="F11" s="64">
        <v>1.1299999999999999</v>
      </c>
      <c r="G11" s="64" t="s">
        <v>217</v>
      </c>
      <c r="H11" s="64" t="s">
        <v>217</v>
      </c>
      <c r="I11" s="64" t="s">
        <v>217</v>
      </c>
    </row>
    <row r="12" spans="1:9" x14ac:dyDescent="0.2">
      <c r="A12" s="63" t="s">
        <v>72</v>
      </c>
      <c r="B12" s="64">
        <v>1.06</v>
      </c>
      <c r="C12" s="64">
        <v>1.05</v>
      </c>
      <c r="D12" s="64">
        <v>1.05</v>
      </c>
      <c r="E12" s="64">
        <v>1.04</v>
      </c>
      <c r="F12" s="64">
        <v>1.02</v>
      </c>
      <c r="G12" s="64" t="s">
        <v>217</v>
      </c>
      <c r="H12" s="64" t="s">
        <v>217</v>
      </c>
      <c r="I12" s="64" t="s">
        <v>217</v>
      </c>
    </row>
    <row r="13" spans="1:9" x14ac:dyDescent="0.2">
      <c r="A13" s="63" t="s">
        <v>73</v>
      </c>
      <c r="B13" s="64">
        <v>1.73</v>
      </c>
      <c r="C13" s="64">
        <v>1.71</v>
      </c>
      <c r="D13" s="64">
        <v>1.69</v>
      </c>
      <c r="E13" s="64">
        <v>1.68</v>
      </c>
      <c r="F13" s="64">
        <v>1.66</v>
      </c>
      <c r="G13" s="64" t="s">
        <v>217</v>
      </c>
      <c r="H13" s="64" t="s">
        <v>217</v>
      </c>
      <c r="I13" s="64" t="s">
        <v>217</v>
      </c>
    </row>
    <row r="14" spans="1:9" x14ac:dyDescent="0.2">
      <c r="A14" s="63" t="s">
        <v>74</v>
      </c>
      <c r="B14" s="64">
        <v>1.17</v>
      </c>
      <c r="C14" s="64">
        <v>1.1599999999999999</v>
      </c>
      <c r="D14" s="64">
        <v>1.1499999999999999</v>
      </c>
      <c r="E14" s="64">
        <v>1.1299999999999999</v>
      </c>
      <c r="F14" s="64">
        <v>1.1299999999999999</v>
      </c>
      <c r="G14" s="64" t="s">
        <v>217</v>
      </c>
      <c r="H14" s="64" t="s">
        <v>217</v>
      </c>
      <c r="I14" s="64" t="s">
        <v>217</v>
      </c>
    </row>
    <row r="15" spans="1:9" x14ac:dyDescent="0.2">
      <c r="A15" s="63" t="s">
        <v>208</v>
      </c>
      <c r="B15" s="64">
        <v>1.1499999999999999</v>
      </c>
      <c r="C15" s="64">
        <v>1.1399999999999999</v>
      </c>
      <c r="D15" s="64">
        <v>1.1299999999999999</v>
      </c>
      <c r="E15" s="64">
        <v>1.1200000000000001</v>
      </c>
      <c r="F15" s="64">
        <v>1.1000000000000001</v>
      </c>
      <c r="G15" s="64" t="s">
        <v>217</v>
      </c>
      <c r="H15" s="64" t="s">
        <v>217</v>
      </c>
      <c r="I15" s="64" t="s">
        <v>217</v>
      </c>
    </row>
    <row r="16" spans="1:9" x14ac:dyDescent="0.2">
      <c r="A16" s="63" t="s">
        <v>75</v>
      </c>
      <c r="B16" s="64">
        <v>0.79</v>
      </c>
      <c r="C16" s="64">
        <v>0.79</v>
      </c>
      <c r="D16" s="64">
        <v>0.78</v>
      </c>
      <c r="E16" s="64">
        <v>0.77</v>
      </c>
      <c r="F16" s="64">
        <v>0.77</v>
      </c>
      <c r="G16" s="64" t="s">
        <v>217</v>
      </c>
      <c r="H16" s="64" t="s">
        <v>217</v>
      </c>
      <c r="I16" s="64" t="s">
        <v>217</v>
      </c>
    </row>
    <row r="17" spans="1:9" x14ac:dyDescent="0.2">
      <c r="A17" s="63" t="s">
        <v>76</v>
      </c>
      <c r="B17" s="64">
        <v>1.06</v>
      </c>
      <c r="C17" s="64">
        <v>1.05</v>
      </c>
      <c r="D17" s="64">
        <v>1.05</v>
      </c>
      <c r="E17" s="64">
        <v>1.04</v>
      </c>
      <c r="F17" s="64">
        <v>1.02</v>
      </c>
      <c r="G17" s="64" t="s">
        <v>217</v>
      </c>
      <c r="H17" s="64" t="s">
        <v>217</v>
      </c>
      <c r="I17" s="64" t="s">
        <v>217</v>
      </c>
    </row>
    <row r="18" spans="1:9" x14ac:dyDescent="0.2">
      <c r="A18" s="63" t="s">
        <v>77</v>
      </c>
      <c r="B18" s="64">
        <v>1.06</v>
      </c>
      <c r="C18" s="64">
        <v>1.05</v>
      </c>
      <c r="D18" s="64">
        <v>1.05</v>
      </c>
      <c r="E18" s="64">
        <v>1.04</v>
      </c>
      <c r="F18" s="64">
        <v>1.02</v>
      </c>
      <c r="G18" s="64" t="s">
        <v>217</v>
      </c>
      <c r="H18" s="64" t="s">
        <v>217</v>
      </c>
      <c r="I18" s="64" t="s">
        <v>217</v>
      </c>
    </row>
    <row r="19" spans="1:9" x14ac:dyDescent="0.2">
      <c r="A19" s="63" t="s">
        <v>78</v>
      </c>
      <c r="B19" s="64">
        <v>1.06</v>
      </c>
      <c r="C19" s="64">
        <v>1.05</v>
      </c>
      <c r="D19" s="64">
        <v>1.05</v>
      </c>
      <c r="E19" s="64">
        <v>1.04</v>
      </c>
      <c r="F19" s="64">
        <v>1.02</v>
      </c>
      <c r="G19" s="64" t="s">
        <v>217</v>
      </c>
      <c r="H19" s="64" t="s">
        <v>217</v>
      </c>
      <c r="I19" s="64" t="s">
        <v>217</v>
      </c>
    </row>
    <row r="20" spans="1:9" x14ac:dyDescent="0.2">
      <c r="A20" s="63" t="s">
        <v>209</v>
      </c>
      <c r="B20" s="64">
        <v>1.73</v>
      </c>
      <c r="C20" s="64">
        <v>1.71</v>
      </c>
      <c r="D20" s="64">
        <v>1.69</v>
      </c>
      <c r="E20" s="64">
        <v>1.68</v>
      </c>
      <c r="F20" s="64">
        <v>1.66</v>
      </c>
      <c r="G20" s="64" t="s">
        <v>217</v>
      </c>
      <c r="H20" s="64" t="s">
        <v>217</v>
      </c>
      <c r="I20" s="64" t="s">
        <v>217</v>
      </c>
    </row>
    <row r="21" spans="1:9" x14ac:dyDescent="0.2">
      <c r="A21" s="63" t="s">
        <v>79</v>
      </c>
      <c r="B21" s="64">
        <v>1.37</v>
      </c>
      <c r="C21" s="64">
        <v>1.36</v>
      </c>
      <c r="D21" s="64">
        <v>1.35</v>
      </c>
      <c r="E21" s="64">
        <v>1.33</v>
      </c>
      <c r="F21" s="64">
        <v>1.31</v>
      </c>
      <c r="G21" s="64" t="s">
        <v>217</v>
      </c>
      <c r="H21" s="64" t="s">
        <v>217</v>
      </c>
      <c r="I21" s="64" t="s">
        <v>217</v>
      </c>
    </row>
    <row r="22" spans="1:9" x14ac:dyDescent="0.2">
      <c r="A22" s="63" t="s">
        <v>80</v>
      </c>
      <c r="B22" s="64">
        <v>1.17</v>
      </c>
      <c r="C22" s="64">
        <v>1.1599999999999999</v>
      </c>
      <c r="D22" s="64">
        <v>1.1499999999999999</v>
      </c>
      <c r="E22" s="64">
        <v>1.1299999999999999</v>
      </c>
      <c r="F22" s="64">
        <v>1.1299999999999999</v>
      </c>
      <c r="G22" s="64" t="s">
        <v>217</v>
      </c>
      <c r="H22" s="64" t="s">
        <v>217</v>
      </c>
      <c r="I22" s="64" t="s">
        <v>217</v>
      </c>
    </row>
    <row r="23" spans="1:9" x14ac:dyDescent="0.2">
      <c r="A23" s="63" t="s">
        <v>81</v>
      </c>
      <c r="B23" s="64">
        <v>1.73</v>
      </c>
      <c r="C23" s="64">
        <v>1.71</v>
      </c>
      <c r="D23" s="64">
        <v>1.69</v>
      </c>
      <c r="E23" s="64">
        <v>1.68</v>
      </c>
      <c r="F23" s="64">
        <v>1.66</v>
      </c>
      <c r="G23" s="64" t="s">
        <v>217</v>
      </c>
      <c r="H23" s="64" t="s">
        <v>217</v>
      </c>
      <c r="I23" s="64" t="s">
        <v>217</v>
      </c>
    </row>
    <row r="24" spans="1:9" x14ac:dyDescent="0.2">
      <c r="A24" s="63" t="s">
        <v>82</v>
      </c>
      <c r="B24" s="64">
        <v>1.06</v>
      </c>
      <c r="C24" s="64">
        <v>1.05</v>
      </c>
      <c r="D24" s="64">
        <v>1.05</v>
      </c>
      <c r="E24" s="64">
        <v>1.04</v>
      </c>
      <c r="F24" s="64">
        <v>1.02</v>
      </c>
      <c r="G24" s="64" t="s">
        <v>217</v>
      </c>
      <c r="H24" s="64" t="s">
        <v>217</v>
      </c>
      <c r="I24" s="64" t="s">
        <v>217</v>
      </c>
    </row>
    <row r="25" spans="1:9" x14ac:dyDescent="0.2">
      <c r="A25" s="63" t="s">
        <v>83</v>
      </c>
      <c r="B25" s="64">
        <v>0.79</v>
      </c>
      <c r="C25" s="64">
        <v>0.79</v>
      </c>
      <c r="D25" s="64">
        <v>0.78</v>
      </c>
      <c r="E25" s="64">
        <v>0.77</v>
      </c>
      <c r="F25" s="64">
        <v>0.77</v>
      </c>
      <c r="G25" s="64" t="s">
        <v>217</v>
      </c>
      <c r="H25" s="64" t="s">
        <v>217</v>
      </c>
      <c r="I25" s="64" t="s">
        <v>217</v>
      </c>
    </row>
    <row r="26" spans="1:9" x14ac:dyDescent="0.2">
      <c r="A26" s="63" t="s">
        <v>84</v>
      </c>
      <c r="B26" s="64">
        <v>1.17</v>
      </c>
      <c r="C26" s="64">
        <v>1.1599999999999999</v>
      </c>
      <c r="D26" s="64">
        <v>1.1499999999999999</v>
      </c>
      <c r="E26" s="64">
        <v>1.1299999999999999</v>
      </c>
      <c r="F26" s="64">
        <v>1.1299999999999999</v>
      </c>
      <c r="G26" s="64" t="s">
        <v>217</v>
      </c>
      <c r="H26" s="64" t="s">
        <v>217</v>
      </c>
      <c r="I26" s="64" t="s">
        <v>217</v>
      </c>
    </row>
    <row r="27" spans="1:9" x14ac:dyDescent="0.2">
      <c r="A27" s="63" t="s">
        <v>85</v>
      </c>
      <c r="B27" s="64">
        <v>1.73</v>
      </c>
      <c r="C27" s="64">
        <v>1.71</v>
      </c>
      <c r="D27" s="64">
        <v>1.69</v>
      </c>
      <c r="E27" s="64">
        <v>1.68</v>
      </c>
      <c r="F27" s="64">
        <v>1.66</v>
      </c>
      <c r="G27" s="64" t="s">
        <v>217</v>
      </c>
      <c r="H27" s="64" t="s">
        <v>217</v>
      </c>
      <c r="I27" s="64" t="s">
        <v>217</v>
      </c>
    </row>
    <row r="28" spans="1:9" x14ac:dyDescent="0.2">
      <c r="A28" s="63" t="s">
        <v>86</v>
      </c>
      <c r="B28" s="64">
        <v>1.73</v>
      </c>
      <c r="C28" s="64">
        <v>1.71</v>
      </c>
      <c r="D28" s="64">
        <v>1.69</v>
      </c>
      <c r="E28" s="64">
        <v>1.68</v>
      </c>
      <c r="F28" s="64">
        <v>1.66</v>
      </c>
      <c r="G28" s="64" t="s">
        <v>217</v>
      </c>
      <c r="H28" s="64" t="s">
        <v>217</v>
      </c>
      <c r="I28" s="64" t="s">
        <v>217</v>
      </c>
    </row>
    <row r="29" spans="1:9" x14ac:dyDescent="0.2">
      <c r="A29" s="63" t="s">
        <v>87</v>
      </c>
      <c r="B29" s="64">
        <v>1.06</v>
      </c>
      <c r="C29" s="64">
        <v>1.05</v>
      </c>
      <c r="D29" s="64">
        <v>1.05</v>
      </c>
      <c r="E29" s="64">
        <v>1.04</v>
      </c>
      <c r="F29" s="64">
        <v>1.02</v>
      </c>
      <c r="G29" s="64" t="s">
        <v>217</v>
      </c>
      <c r="H29" s="64" t="s">
        <v>217</v>
      </c>
      <c r="I29" s="64" t="s">
        <v>217</v>
      </c>
    </row>
    <row r="30" spans="1:9" x14ac:dyDescent="0.2">
      <c r="A30" s="63" t="s">
        <v>88</v>
      </c>
      <c r="B30" s="64">
        <v>1.37</v>
      </c>
      <c r="C30" s="64">
        <v>1.36</v>
      </c>
      <c r="D30" s="64">
        <v>1.35</v>
      </c>
      <c r="E30" s="64">
        <v>1.33</v>
      </c>
      <c r="F30" s="64">
        <v>1.31</v>
      </c>
      <c r="G30" s="64" t="s">
        <v>217</v>
      </c>
      <c r="H30" s="64" t="s">
        <v>217</v>
      </c>
      <c r="I30" s="64" t="s">
        <v>217</v>
      </c>
    </row>
    <row r="31" spans="1:9" x14ac:dyDescent="0.2">
      <c r="A31" s="63" t="s">
        <v>89</v>
      </c>
      <c r="B31" s="64">
        <v>1.73</v>
      </c>
      <c r="C31" s="64">
        <v>1.71</v>
      </c>
      <c r="D31" s="64">
        <v>1.69</v>
      </c>
      <c r="E31" s="64">
        <v>1.68</v>
      </c>
      <c r="F31" s="64">
        <v>1.66</v>
      </c>
      <c r="G31" s="64" t="s">
        <v>217</v>
      </c>
      <c r="H31" s="64" t="s">
        <v>217</v>
      </c>
      <c r="I31" s="64" t="s">
        <v>217</v>
      </c>
    </row>
    <row r="32" spans="1:9" x14ac:dyDescent="0.2">
      <c r="A32" s="63" t="s">
        <v>90</v>
      </c>
      <c r="B32" s="64">
        <v>1.37</v>
      </c>
      <c r="C32" s="64">
        <v>1.36</v>
      </c>
      <c r="D32" s="64">
        <v>1.35</v>
      </c>
      <c r="E32" s="64">
        <v>1.33</v>
      </c>
      <c r="F32" s="64">
        <v>1.31</v>
      </c>
      <c r="G32" s="64" t="s">
        <v>217</v>
      </c>
      <c r="H32" s="64" t="s">
        <v>217</v>
      </c>
      <c r="I32" s="64" t="s">
        <v>217</v>
      </c>
    </row>
    <row r="33" spans="1:9" x14ac:dyDescent="0.2">
      <c r="A33" s="63" t="s">
        <v>91</v>
      </c>
      <c r="B33" s="64">
        <v>1.06</v>
      </c>
      <c r="C33" s="64">
        <v>1.05</v>
      </c>
      <c r="D33" s="64">
        <v>1.05</v>
      </c>
      <c r="E33" s="64">
        <v>1.04</v>
      </c>
      <c r="F33" s="64">
        <v>1.02</v>
      </c>
      <c r="G33" s="64" t="s">
        <v>217</v>
      </c>
      <c r="H33" s="64" t="s">
        <v>217</v>
      </c>
      <c r="I33" s="64" t="s">
        <v>217</v>
      </c>
    </row>
    <row r="34" spans="1:9" x14ac:dyDescent="0.2">
      <c r="A34" s="63" t="s">
        <v>210</v>
      </c>
      <c r="B34" s="64">
        <v>1.06</v>
      </c>
      <c r="C34" s="64">
        <v>1.05</v>
      </c>
      <c r="D34" s="64">
        <v>1.05</v>
      </c>
      <c r="E34" s="64">
        <v>1.04</v>
      </c>
      <c r="F34" s="64">
        <v>1.02</v>
      </c>
      <c r="G34" s="64" t="s">
        <v>217</v>
      </c>
      <c r="H34" s="64" t="s">
        <v>217</v>
      </c>
      <c r="I34" s="64" t="s">
        <v>217</v>
      </c>
    </row>
    <row r="35" spans="1:9" x14ac:dyDescent="0.2">
      <c r="A35" s="63" t="s">
        <v>211</v>
      </c>
      <c r="B35" s="64">
        <v>1.3</v>
      </c>
      <c r="C35" s="64">
        <v>1.29</v>
      </c>
      <c r="D35" s="64">
        <v>1.28</v>
      </c>
      <c r="E35" s="64">
        <v>1.27</v>
      </c>
      <c r="F35" s="64">
        <v>1.25</v>
      </c>
      <c r="G35" s="64" t="s">
        <v>217</v>
      </c>
      <c r="H35" s="64" t="s">
        <v>217</v>
      </c>
      <c r="I35" s="64" t="s">
        <v>217</v>
      </c>
    </row>
    <row r="36" spans="1:9" x14ac:dyDescent="0.2">
      <c r="A36" s="63" t="s">
        <v>92</v>
      </c>
      <c r="B36" s="64">
        <v>1.08</v>
      </c>
      <c r="C36" s="64">
        <v>1.07</v>
      </c>
      <c r="D36" s="64">
        <v>1.06</v>
      </c>
      <c r="E36" s="64">
        <v>1.05</v>
      </c>
      <c r="F36" s="64">
        <v>1.04</v>
      </c>
      <c r="G36" s="64" t="s">
        <v>217</v>
      </c>
      <c r="H36" s="64" t="s">
        <v>217</v>
      </c>
      <c r="I36" s="64" t="s">
        <v>217</v>
      </c>
    </row>
    <row r="37" spans="1:9" x14ac:dyDescent="0.2">
      <c r="A37" s="63" t="s">
        <v>236</v>
      </c>
      <c r="B37" s="64">
        <v>1.06</v>
      </c>
      <c r="C37" s="64">
        <v>1.05</v>
      </c>
      <c r="D37" s="64">
        <v>1.05</v>
      </c>
      <c r="E37" s="64">
        <v>1.04</v>
      </c>
      <c r="F37" s="64">
        <v>5</v>
      </c>
      <c r="G37" s="64" t="s">
        <v>217</v>
      </c>
      <c r="H37" s="64" t="s">
        <v>217</v>
      </c>
      <c r="I37" s="64" t="s">
        <v>217</v>
      </c>
    </row>
    <row r="38" spans="1:9" x14ac:dyDescent="0.2">
      <c r="A38" s="63" t="s">
        <v>93</v>
      </c>
      <c r="B38" s="64">
        <v>1.08</v>
      </c>
      <c r="C38" s="64">
        <v>1.07</v>
      </c>
      <c r="D38" s="64">
        <v>1.06</v>
      </c>
      <c r="E38" s="64">
        <v>1.05</v>
      </c>
      <c r="F38" s="64">
        <v>1.04</v>
      </c>
      <c r="G38" s="64" t="s">
        <v>217</v>
      </c>
      <c r="H38" s="64" t="s">
        <v>217</v>
      </c>
      <c r="I38" s="64" t="s">
        <v>217</v>
      </c>
    </row>
    <row r="39" spans="1:9" x14ac:dyDescent="0.2">
      <c r="A39" s="63" t="s">
        <v>94</v>
      </c>
      <c r="B39" s="64">
        <v>1.17</v>
      </c>
      <c r="C39" s="64">
        <v>1.1599999999999999</v>
      </c>
      <c r="D39" s="64">
        <v>1.1499999999999999</v>
      </c>
      <c r="E39" s="64">
        <v>1.1299999999999999</v>
      </c>
      <c r="F39" s="64">
        <v>1.1299999999999999</v>
      </c>
      <c r="G39" s="64" t="s">
        <v>217</v>
      </c>
      <c r="H39" s="64" t="s">
        <v>217</v>
      </c>
      <c r="I39" s="64" t="s">
        <v>217</v>
      </c>
    </row>
    <row r="40" spans="1:9" x14ac:dyDescent="0.2">
      <c r="A40" s="63" t="s">
        <v>95</v>
      </c>
      <c r="B40" s="64">
        <v>1.17</v>
      </c>
      <c r="C40" s="64">
        <v>1.1599999999999999</v>
      </c>
      <c r="D40" s="64">
        <v>1.1499999999999999</v>
      </c>
      <c r="E40" s="64">
        <v>1.1299999999999999</v>
      </c>
      <c r="F40" s="64">
        <v>1.1299999999999999</v>
      </c>
      <c r="G40" s="64" t="s">
        <v>217</v>
      </c>
      <c r="H40" s="64" t="s">
        <v>217</v>
      </c>
      <c r="I40" s="64" t="s">
        <v>217</v>
      </c>
    </row>
    <row r="41" spans="1:9" x14ac:dyDescent="0.2">
      <c r="A41" s="63" t="s">
        <v>96</v>
      </c>
      <c r="B41" s="64">
        <v>1.63</v>
      </c>
      <c r="C41" s="64">
        <v>1.62</v>
      </c>
      <c r="D41" s="64">
        <v>1.61</v>
      </c>
      <c r="E41" s="64">
        <v>1.59</v>
      </c>
      <c r="F41" s="64">
        <v>1.58</v>
      </c>
      <c r="G41" s="64" t="s">
        <v>217</v>
      </c>
      <c r="H41" s="64" t="s">
        <v>217</v>
      </c>
      <c r="I41" s="64" t="s">
        <v>217</v>
      </c>
    </row>
    <row r="42" spans="1:9" x14ac:dyDescent="0.2">
      <c r="A42" s="63" t="s">
        <v>97</v>
      </c>
      <c r="B42" s="64">
        <v>1.2</v>
      </c>
      <c r="C42" s="64">
        <v>1.18</v>
      </c>
      <c r="D42" s="64">
        <v>1.17</v>
      </c>
      <c r="E42" s="64">
        <v>1.1599999999999999</v>
      </c>
      <c r="F42" s="64">
        <v>1.1499999999999999</v>
      </c>
      <c r="G42" s="64" t="s">
        <v>217</v>
      </c>
      <c r="H42" s="64" t="s">
        <v>217</v>
      </c>
      <c r="I42" s="64" t="s">
        <v>217</v>
      </c>
    </row>
    <row r="43" spans="1:9" x14ac:dyDescent="0.2">
      <c r="A43" s="63" t="s">
        <v>98</v>
      </c>
      <c r="B43" s="64">
        <v>1.37</v>
      </c>
      <c r="C43" s="64">
        <v>1.36</v>
      </c>
      <c r="D43" s="64">
        <v>1.35</v>
      </c>
      <c r="E43" s="64">
        <v>1.33</v>
      </c>
      <c r="F43" s="64">
        <v>1.31</v>
      </c>
      <c r="G43" s="64" t="s">
        <v>217</v>
      </c>
      <c r="H43" s="64" t="s">
        <v>217</v>
      </c>
      <c r="I43" s="64" t="s">
        <v>217</v>
      </c>
    </row>
    <row r="44" spans="1:9" x14ac:dyDescent="0.2">
      <c r="A44" s="63" t="s">
        <v>99</v>
      </c>
      <c r="B44" s="64">
        <v>1.06</v>
      </c>
      <c r="C44" s="64">
        <v>1.05</v>
      </c>
      <c r="D44" s="64">
        <v>1.05</v>
      </c>
      <c r="E44" s="64">
        <v>1.04</v>
      </c>
      <c r="F44" s="64">
        <v>1.02</v>
      </c>
      <c r="G44" s="64" t="s">
        <v>217</v>
      </c>
      <c r="H44" s="64" t="s">
        <v>217</v>
      </c>
      <c r="I44" s="64" t="s">
        <v>217</v>
      </c>
    </row>
    <row r="45" spans="1:9" x14ac:dyDescent="0.2">
      <c r="A45" s="63" t="s">
        <v>100</v>
      </c>
      <c r="B45" s="64">
        <v>1.06</v>
      </c>
      <c r="C45" s="64">
        <v>1.05</v>
      </c>
      <c r="D45" s="64">
        <v>1.05</v>
      </c>
      <c r="E45" s="64">
        <v>1.04</v>
      </c>
      <c r="F45" s="64">
        <v>1.02</v>
      </c>
      <c r="G45" s="64" t="s">
        <v>217</v>
      </c>
      <c r="H45" s="64" t="s">
        <v>217</v>
      </c>
      <c r="I45" s="64" t="s">
        <v>217</v>
      </c>
    </row>
    <row r="46" spans="1:9" x14ac:dyDescent="0.2">
      <c r="A46" s="63" t="s">
        <v>101</v>
      </c>
      <c r="B46" s="64">
        <v>1.08</v>
      </c>
      <c r="C46" s="64">
        <v>1.07</v>
      </c>
      <c r="D46" s="64">
        <v>1.06</v>
      </c>
      <c r="E46" s="64">
        <v>1.05</v>
      </c>
      <c r="F46" s="64">
        <v>1.04</v>
      </c>
      <c r="G46" s="64" t="s">
        <v>217</v>
      </c>
      <c r="H46" s="64" t="s">
        <v>217</v>
      </c>
      <c r="I46" s="64" t="s">
        <v>217</v>
      </c>
    </row>
    <row r="47" spans="1:9" x14ac:dyDescent="0.2">
      <c r="A47" s="63" t="s">
        <v>102</v>
      </c>
      <c r="B47" s="64">
        <v>1.25</v>
      </c>
      <c r="C47" s="64">
        <v>1.24</v>
      </c>
      <c r="D47" s="64">
        <v>1.23</v>
      </c>
      <c r="E47" s="64">
        <v>1.22</v>
      </c>
      <c r="F47" s="64">
        <v>1.21</v>
      </c>
      <c r="G47" s="64" t="s">
        <v>217</v>
      </c>
      <c r="H47" s="64" t="s">
        <v>217</v>
      </c>
      <c r="I47" s="64" t="s">
        <v>217</v>
      </c>
    </row>
    <row r="48" spans="1:9" x14ac:dyDescent="0.2">
      <c r="A48" s="63" t="s">
        <v>103</v>
      </c>
      <c r="B48" s="64">
        <v>1.33</v>
      </c>
      <c r="C48" s="64">
        <v>1.32</v>
      </c>
      <c r="D48" s="64">
        <v>1.31</v>
      </c>
      <c r="E48" s="64">
        <v>1.3</v>
      </c>
      <c r="F48" s="64">
        <v>1.29</v>
      </c>
      <c r="G48" s="64" t="s">
        <v>217</v>
      </c>
      <c r="H48" s="64" t="s">
        <v>217</v>
      </c>
      <c r="I48" s="64" t="s">
        <v>217</v>
      </c>
    </row>
    <row r="49" spans="1:9" x14ac:dyDescent="0.2">
      <c r="A49" s="63" t="s">
        <v>212</v>
      </c>
      <c r="B49" s="64">
        <v>1.06</v>
      </c>
      <c r="C49" s="64">
        <v>1.05</v>
      </c>
      <c r="D49" s="64">
        <v>1.05</v>
      </c>
      <c r="E49" s="64">
        <v>1.04</v>
      </c>
      <c r="F49" s="64">
        <v>1.02</v>
      </c>
      <c r="G49" s="64" t="s">
        <v>217</v>
      </c>
      <c r="H49" s="64" t="s">
        <v>217</v>
      </c>
      <c r="I49" s="64" t="s">
        <v>217</v>
      </c>
    </row>
    <row r="50" spans="1:9" x14ac:dyDescent="0.2">
      <c r="A50" s="63" t="s">
        <v>213</v>
      </c>
      <c r="B50" s="64">
        <v>1.73</v>
      </c>
      <c r="C50" s="64">
        <v>1.71</v>
      </c>
      <c r="D50" s="64">
        <v>1.69</v>
      </c>
      <c r="E50" s="64">
        <v>1.68</v>
      </c>
      <c r="F50" s="64">
        <v>1.66</v>
      </c>
      <c r="G50" s="64" t="s">
        <v>217</v>
      </c>
      <c r="H50" s="64" t="s">
        <v>217</v>
      </c>
      <c r="I50" s="64" t="s">
        <v>217</v>
      </c>
    </row>
    <row r="51" spans="1:9" x14ac:dyDescent="0.2">
      <c r="A51" s="63" t="s">
        <v>104</v>
      </c>
      <c r="B51" s="64">
        <v>1.66</v>
      </c>
      <c r="C51" s="64">
        <v>1.63</v>
      </c>
      <c r="D51" s="64">
        <v>1.62</v>
      </c>
      <c r="E51" s="64">
        <v>1.6</v>
      </c>
      <c r="F51" s="64">
        <v>1.59</v>
      </c>
      <c r="G51" s="64" t="s">
        <v>217</v>
      </c>
      <c r="H51" s="64" t="s">
        <v>217</v>
      </c>
      <c r="I51" s="64" t="s">
        <v>217</v>
      </c>
    </row>
    <row r="52" spans="1:9" x14ac:dyDescent="0.2">
      <c r="A52" s="63" t="s">
        <v>105</v>
      </c>
      <c r="B52" s="64">
        <v>1.74</v>
      </c>
      <c r="C52" s="64">
        <v>1.71</v>
      </c>
      <c r="D52" s="64">
        <v>1.7</v>
      </c>
      <c r="E52" s="64">
        <v>1.68</v>
      </c>
      <c r="F52" s="64">
        <v>1.67</v>
      </c>
      <c r="G52" s="64" t="s">
        <v>217</v>
      </c>
      <c r="H52" s="64" t="s">
        <v>217</v>
      </c>
      <c r="I52" s="64" t="s">
        <v>217</v>
      </c>
    </row>
    <row r="53" spans="1:9" x14ac:dyDescent="0.2">
      <c r="A53" s="63" t="s">
        <v>106</v>
      </c>
      <c r="B53" s="64" t="s">
        <v>217</v>
      </c>
      <c r="C53" s="64" t="s">
        <v>217</v>
      </c>
      <c r="D53" s="64" t="s">
        <v>217</v>
      </c>
      <c r="E53" s="64" t="s">
        <v>217</v>
      </c>
      <c r="F53" s="64" t="s">
        <v>217</v>
      </c>
      <c r="G53" s="64">
        <v>2.1</v>
      </c>
      <c r="H53" s="64">
        <v>1.9</v>
      </c>
      <c r="I53" s="64">
        <v>1.68</v>
      </c>
    </row>
    <row r="54" spans="1:9" x14ac:dyDescent="0.2">
      <c r="A54" s="63" t="s">
        <v>107</v>
      </c>
      <c r="B54" s="64" t="s">
        <v>217</v>
      </c>
      <c r="C54" s="64" t="s">
        <v>217</v>
      </c>
      <c r="D54" s="64" t="s">
        <v>217</v>
      </c>
      <c r="E54" s="64" t="s">
        <v>217</v>
      </c>
      <c r="F54" s="64" t="s">
        <v>217</v>
      </c>
      <c r="G54" s="64">
        <v>3.16</v>
      </c>
      <c r="H54" s="64">
        <v>3</v>
      </c>
      <c r="I54" s="64">
        <v>2.84</v>
      </c>
    </row>
    <row r="55" spans="1:9" x14ac:dyDescent="0.2">
      <c r="A55" s="63" t="s">
        <v>108</v>
      </c>
      <c r="B55" s="64" t="s">
        <v>217</v>
      </c>
      <c r="C55" s="64" t="s">
        <v>217</v>
      </c>
      <c r="D55" s="64" t="s">
        <v>217</v>
      </c>
      <c r="E55" s="64" t="s">
        <v>217</v>
      </c>
      <c r="F55" s="64" t="s">
        <v>217</v>
      </c>
      <c r="G55" s="64">
        <v>4.2</v>
      </c>
      <c r="H55" s="64">
        <v>4</v>
      </c>
      <c r="I55" s="64">
        <v>3.78</v>
      </c>
    </row>
    <row r="56" spans="1:9" x14ac:dyDescent="0.2">
      <c r="A56" s="63" t="s">
        <v>57</v>
      </c>
      <c r="B56" s="64" t="s">
        <v>217</v>
      </c>
      <c r="C56" s="64" t="s">
        <v>217</v>
      </c>
      <c r="D56" s="64" t="s">
        <v>217</v>
      </c>
      <c r="E56" s="64" t="s">
        <v>217</v>
      </c>
      <c r="F56" s="64" t="s">
        <v>217</v>
      </c>
      <c r="G56" s="64">
        <v>0.78</v>
      </c>
      <c r="H56" s="64">
        <v>0.75</v>
      </c>
      <c r="I56" s="64">
        <v>0.7</v>
      </c>
    </row>
    <row r="57" spans="1:9" x14ac:dyDescent="0.2">
      <c r="A57" s="63" t="s">
        <v>109</v>
      </c>
      <c r="B57" s="64" t="s">
        <v>217</v>
      </c>
      <c r="C57" s="64" t="s">
        <v>217</v>
      </c>
      <c r="D57" s="64" t="s">
        <v>217</v>
      </c>
      <c r="E57" s="64" t="s">
        <v>217</v>
      </c>
      <c r="F57" s="64" t="s">
        <v>217</v>
      </c>
      <c r="G57" s="64">
        <v>0.7</v>
      </c>
      <c r="H57" s="64">
        <v>0.67</v>
      </c>
      <c r="I57" s="64">
        <v>0.63</v>
      </c>
    </row>
    <row r="58" spans="1:9" x14ac:dyDescent="0.2">
      <c r="A58" s="63" t="s">
        <v>7</v>
      </c>
      <c r="B58" s="64" t="s">
        <v>217</v>
      </c>
      <c r="C58" s="64" t="s">
        <v>217</v>
      </c>
      <c r="D58" s="64" t="s">
        <v>217</v>
      </c>
      <c r="E58" s="64" t="s">
        <v>217</v>
      </c>
      <c r="F58" s="64" t="s">
        <v>217</v>
      </c>
      <c r="G58" s="64">
        <v>0.7</v>
      </c>
      <c r="H58" s="64">
        <v>0.66</v>
      </c>
      <c r="I58" s="64">
        <v>0.64</v>
      </c>
    </row>
    <row r="59" spans="1:9" x14ac:dyDescent="0.2">
      <c r="A59" s="63" t="s">
        <v>8</v>
      </c>
      <c r="B59" s="64" t="s">
        <v>217</v>
      </c>
      <c r="C59" s="64" t="s">
        <v>217</v>
      </c>
      <c r="D59" s="64" t="s">
        <v>217</v>
      </c>
      <c r="E59" s="64" t="s">
        <v>217</v>
      </c>
      <c r="F59" s="64" t="s">
        <v>217</v>
      </c>
      <c r="G59" s="64">
        <v>0.22</v>
      </c>
      <c r="H59" s="64">
        <v>0.21</v>
      </c>
      <c r="I59" s="64">
        <v>0.2</v>
      </c>
    </row>
    <row r="60" spans="1:9" x14ac:dyDescent="0.2">
      <c r="A60" s="63" t="s">
        <v>115</v>
      </c>
      <c r="B60" s="64" t="s">
        <v>217</v>
      </c>
      <c r="C60" s="64" t="s">
        <v>217</v>
      </c>
      <c r="D60" s="64" t="s">
        <v>217</v>
      </c>
      <c r="E60" s="64" t="s">
        <v>217</v>
      </c>
      <c r="F60" s="64" t="s">
        <v>217</v>
      </c>
      <c r="G60" s="64">
        <v>1.1299999999999999</v>
      </c>
      <c r="H60" s="64">
        <v>1.07</v>
      </c>
      <c r="I60" s="64">
        <v>1.01</v>
      </c>
    </row>
    <row r="61" spans="1:9" x14ac:dyDescent="0.2">
      <c r="A61" s="63" t="s">
        <v>110</v>
      </c>
      <c r="B61" s="64" t="s">
        <v>217</v>
      </c>
      <c r="C61" s="64" t="s">
        <v>217</v>
      </c>
      <c r="D61" s="64" t="s">
        <v>217</v>
      </c>
      <c r="E61" s="64" t="s">
        <v>217</v>
      </c>
      <c r="F61" s="64" t="s">
        <v>217</v>
      </c>
      <c r="G61" s="64">
        <v>0.89</v>
      </c>
      <c r="H61" s="64">
        <v>0.84</v>
      </c>
      <c r="I61" s="64">
        <v>0.81</v>
      </c>
    </row>
    <row r="62" spans="1:9" x14ac:dyDescent="0.2">
      <c r="A62" s="63" t="s">
        <v>116</v>
      </c>
      <c r="B62" s="64" t="s">
        <v>217</v>
      </c>
      <c r="C62" s="64" t="s">
        <v>217</v>
      </c>
      <c r="D62" s="64" t="s">
        <v>217</v>
      </c>
      <c r="E62" s="64" t="s">
        <v>217</v>
      </c>
      <c r="F62" s="64" t="s">
        <v>217</v>
      </c>
      <c r="G62" s="64">
        <v>1.33</v>
      </c>
      <c r="H62" s="64">
        <v>1.27</v>
      </c>
      <c r="I62" s="64">
        <v>1.2</v>
      </c>
    </row>
    <row r="63" spans="1:9" x14ac:dyDescent="0.2">
      <c r="A63" s="63" t="s">
        <v>111</v>
      </c>
      <c r="B63" s="64" t="s">
        <v>217</v>
      </c>
      <c r="C63" s="64">
        <v>1.61</v>
      </c>
      <c r="D63" s="64">
        <v>1.6</v>
      </c>
      <c r="E63" s="64">
        <v>1.58</v>
      </c>
      <c r="F63" s="64">
        <v>1.56</v>
      </c>
      <c r="G63" s="64" t="s">
        <v>217</v>
      </c>
      <c r="H63" s="64" t="s">
        <v>217</v>
      </c>
      <c r="I63" s="64" t="s">
        <v>217</v>
      </c>
    </row>
    <row r="64" spans="1:9" x14ac:dyDescent="0.2">
      <c r="A64" s="63" t="s">
        <v>214</v>
      </c>
      <c r="B64" s="64" t="s">
        <v>217</v>
      </c>
      <c r="C64" s="64" t="s">
        <v>217</v>
      </c>
      <c r="D64" s="64">
        <v>1.61</v>
      </c>
      <c r="E64" s="64">
        <v>1.6</v>
      </c>
      <c r="F64" s="64" t="s">
        <v>217</v>
      </c>
      <c r="G64" s="64">
        <v>1.33</v>
      </c>
      <c r="H64" s="64">
        <v>1.27</v>
      </c>
      <c r="I64" s="64">
        <v>1.2</v>
      </c>
    </row>
    <row r="65" spans="1:9" x14ac:dyDescent="0.2">
      <c r="A65" s="63" t="s">
        <v>112</v>
      </c>
      <c r="B65" s="64" t="s">
        <v>217</v>
      </c>
      <c r="C65" s="64" t="s">
        <v>217</v>
      </c>
      <c r="D65" s="64" t="s">
        <v>217</v>
      </c>
      <c r="E65" s="64" t="s">
        <v>217</v>
      </c>
      <c r="F65" s="64" t="s">
        <v>217</v>
      </c>
      <c r="G65" s="64">
        <v>0.61</v>
      </c>
      <c r="H65" s="64">
        <v>0.57999999999999996</v>
      </c>
      <c r="I65" s="64">
        <v>0.55000000000000004</v>
      </c>
    </row>
    <row r="66" spans="1:9" x14ac:dyDescent="0.2">
      <c r="A66" s="63" t="s">
        <v>113</v>
      </c>
      <c r="B66" s="64" t="s">
        <v>217</v>
      </c>
      <c r="C66" s="64" t="s">
        <v>217</v>
      </c>
      <c r="D66" s="64" t="s">
        <v>217</v>
      </c>
      <c r="E66" s="64" t="s">
        <v>217</v>
      </c>
      <c r="F66" s="64" t="s">
        <v>217</v>
      </c>
      <c r="G66" s="64">
        <v>0.56000000000000005</v>
      </c>
      <c r="H66" s="64">
        <v>0.54</v>
      </c>
      <c r="I66" s="64">
        <v>0.51</v>
      </c>
    </row>
    <row r="67" spans="1:9" x14ac:dyDescent="0.2">
      <c r="A67" s="63" t="s">
        <v>114</v>
      </c>
      <c r="B67" s="64" t="s">
        <v>217</v>
      </c>
      <c r="C67" s="64" t="s">
        <v>217</v>
      </c>
      <c r="D67" s="64" t="s">
        <v>217</v>
      </c>
      <c r="E67" s="64" t="s">
        <v>217</v>
      </c>
      <c r="F67" s="64" t="s">
        <v>217</v>
      </c>
      <c r="G67" s="64">
        <v>1.21</v>
      </c>
      <c r="H67" s="64">
        <v>1.1499999999999999</v>
      </c>
      <c r="I67" s="64">
        <v>1.0900000000000001</v>
      </c>
    </row>
  </sheetData>
  <sheetProtection algorithmName="SHA-512" hashValue="fAbf/7D0ngMZIwOLWUzIlMwCG127f6px5pPGE3tyZtwiT41vd0Lwv3hXttLCrOkEEgx+GX2JVqyUQDFelKsSpA==" saltValue="cv2BVP2BZwogO0Sh95XIvg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A9AB8-1E55-4240-AD1B-BB8AC00E56B2}">
  <sheetPr codeName="Sheet13"/>
  <dimension ref="A1:J67"/>
  <sheetViews>
    <sheetView zoomScale="85" zoomScaleNormal="85" workbookViewId="0">
      <pane ySplit="2" topLeftCell="A3" activePane="bottomLeft" state="frozen"/>
      <selection activeCell="K38" sqref="K38"/>
      <selection pane="bottomLeft" activeCell="J1" sqref="J1"/>
    </sheetView>
  </sheetViews>
  <sheetFormatPr defaultColWidth="9.140625" defaultRowHeight="14.25" x14ac:dyDescent="0.2"/>
  <cols>
    <col min="1" max="1" width="42.42578125" style="58" customWidth="1"/>
    <col min="2" max="2" width="7" style="58" customWidth="1"/>
    <col min="3" max="3" width="8.42578125" style="58" customWidth="1"/>
    <col min="4" max="6" width="7.42578125" style="58" bestFit="1" customWidth="1"/>
    <col min="7" max="9" width="16.28515625" style="58" bestFit="1" customWidth="1"/>
    <col min="10" max="16384" width="9.140625" style="58"/>
  </cols>
  <sheetData>
    <row r="1" spans="1:10" x14ac:dyDescent="0.2">
      <c r="A1" s="60" t="s">
        <v>233</v>
      </c>
      <c r="B1" s="61"/>
      <c r="C1" s="61"/>
      <c r="D1" s="61"/>
      <c r="E1" s="61" t="s">
        <v>219</v>
      </c>
      <c r="F1" s="61"/>
      <c r="G1" s="61"/>
      <c r="H1" s="61"/>
      <c r="I1" s="61"/>
    </row>
    <row r="2" spans="1:10" x14ac:dyDescent="0.2">
      <c r="A2" s="61" t="s">
        <v>218</v>
      </c>
      <c r="B2" s="62" t="s">
        <v>117</v>
      </c>
      <c r="C2" s="62" t="s">
        <v>118</v>
      </c>
      <c r="D2" s="62" t="s">
        <v>119</v>
      </c>
      <c r="E2" s="62" t="s">
        <v>120</v>
      </c>
      <c r="F2" s="62" t="s">
        <v>121</v>
      </c>
      <c r="G2" s="62" t="s">
        <v>58</v>
      </c>
      <c r="H2" s="62" t="s">
        <v>122</v>
      </c>
      <c r="I2" s="62" t="s">
        <v>123</v>
      </c>
      <c r="J2" s="59"/>
    </row>
    <row r="3" spans="1:10" x14ac:dyDescent="0.2">
      <c r="A3" s="63" t="s">
        <v>207</v>
      </c>
      <c r="B3" s="64">
        <v>2.2799999999999998</v>
      </c>
      <c r="C3" s="64">
        <v>2.0499999999999998</v>
      </c>
      <c r="D3" s="64">
        <v>1.82</v>
      </c>
      <c r="E3" s="64">
        <v>1.6</v>
      </c>
      <c r="F3" s="64">
        <v>1.37</v>
      </c>
      <c r="G3" s="64" t="s">
        <v>217</v>
      </c>
      <c r="H3" s="64" t="s">
        <v>217</v>
      </c>
      <c r="I3" s="64" t="s">
        <v>217</v>
      </c>
    </row>
    <row r="4" spans="1:10" x14ac:dyDescent="0.2">
      <c r="A4" s="63" t="s">
        <v>65</v>
      </c>
      <c r="B4" s="64">
        <v>2.44</v>
      </c>
      <c r="C4" s="64">
        <v>2.2000000000000002</v>
      </c>
      <c r="D4" s="64">
        <v>1.94</v>
      </c>
      <c r="E4" s="64">
        <v>1.71</v>
      </c>
      <c r="F4" s="64">
        <v>1.46</v>
      </c>
      <c r="G4" s="64" t="s">
        <v>217</v>
      </c>
      <c r="H4" s="64" t="s">
        <v>217</v>
      </c>
      <c r="I4" s="64" t="s">
        <v>217</v>
      </c>
    </row>
    <row r="5" spans="1:10" x14ac:dyDescent="0.2">
      <c r="A5" s="63" t="s">
        <v>66</v>
      </c>
      <c r="B5" s="64">
        <v>2.36</v>
      </c>
      <c r="C5" s="64">
        <v>2.12</v>
      </c>
      <c r="D5" s="64">
        <v>1.89</v>
      </c>
      <c r="E5" s="64">
        <v>1.64</v>
      </c>
      <c r="F5" s="64">
        <v>1.41</v>
      </c>
      <c r="G5" s="64" t="s">
        <v>217</v>
      </c>
      <c r="H5" s="64" t="s">
        <v>217</v>
      </c>
      <c r="I5" s="64" t="s">
        <v>217</v>
      </c>
    </row>
    <row r="6" spans="1:10" x14ac:dyDescent="0.2">
      <c r="A6" s="63" t="s">
        <v>67</v>
      </c>
      <c r="B6" s="64">
        <v>2.96</v>
      </c>
      <c r="C6" s="64">
        <v>2.67</v>
      </c>
      <c r="D6" s="64">
        <v>2.37</v>
      </c>
      <c r="E6" s="64">
        <v>2.0699999999999998</v>
      </c>
      <c r="F6" s="64">
        <v>1.78</v>
      </c>
      <c r="G6" s="64" t="s">
        <v>217</v>
      </c>
      <c r="H6" s="64" t="s">
        <v>217</v>
      </c>
      <c r="I6" s="64" t="s">
        <v>217</v>
      </c>
    </row>
    <row r="7" spans="1:10" x14ac:dyDescent="0.2">
      <c r="A7" s="63" t="s">
        <v>235</v>
      </c>
      <c r="B7" s="64">
        <v>2.0099999999999998</v>
      </c>
      <c r="C7" s="64">
        <v>1.81</v>
      </c>
      <c r="D7" s="64">
        <v>1.61</v>
      </c>
      <c r="E7" s="64">
        <v>1.41</v>
      </c>
      <c r="F7" s="64">
        <v>1.21</v>
      </c>
      <c r="G7" s="64" t="s">
        <v>217</v>
      </c>
      <c r="H7" s="64" t="s">
        <v>217</v>
      </c>
      <c r="I7" s="64" t="s">
        <v>217</v>
      </c>
    </row>
    <row r="8" spans="1:10" x14ac:dyDescent="0.2">
      <c r="A8" s="63" t="s">
        <v>68</v>
      </c>
      <c r="B8" s="64">
        <v>2.96</v>
      </c>
      <c r="C8" s="64">
        <v>2.67</v>
      </c>
      <c r="D8" s="64">
        <v>2.37</v>
      </c>
      <c r="E8" s="64">
        <v>2.0699999999999998</v>
      </c>
      <c r="F8" s="64">
        <v>1.78</v>
      </c>
      <c r="G8" s="64" t="s">
        <v>217</v>
      </c>
      <c r="H8" s="64" t="s">
        <v>217</v>
      </c>
      <c r="I8" s="64" t="s">
        <v>217</v>
      </c>
    </row>
    <row r="9" spans="1:10" x14ac:dyDescent="0.2">
      <c r="A9" s="63" t="s">
        <v>69</v>
      </c>
      <c r="B9" s="64">
        <v>1.86</v>
      </c>
      <c r="C9" s="64">
        <v>1.68</v>
      </c>
      <c r="D9" s="64">
        <v>1.48</v>
      </c>
      <c r="E9" s="64">
        <v>1.3</v>
      </c>
      <c r="F9" s="64">
        <v>1.1200000000000001</v>
      </c>
      <c r="G9" s="64" t="s">
        <v>217</v>
      </c>
      <c r="H9" s="64" t="s">
        <v>217</v>
      </c>
      <c r="I9" s="64" t="s">
        <v>217</v>
      </c>
    </row>
    <row r="10" spans="1:10" x14ac:dyDescent="0.2">
      <c r="A10" s="63" t="s">
        <v>70</v>
      </c>
      <c r="B10" s="64">
        <v>1.37</v>
      </c>
      <c r="C10" s="64">
        <v>1.23</v>
      </c>
      <c r="D10" s="64">
        <v>1.0900000000000001</v>
      </c>
      <c r="E10" s="64">
        <v>0.95</v>
      </c>
      <c r="F10" s="64">
        <v>0.83</v>
      </c>
      <c r="G10" s="64" t="s">
        <v>217</v>
      </c>
      <c r="H10" s="64" t="s">
        <v>217</v>
      </c>
      <c r="I10" s="64" t="s">
        <v>217</v>
      </c>
    </row>
    <row r="11" spans="1:10" x14ac:dyDescent="0.2">
      <c r="A11" s="63" t="s">
        <v>71</v>
      </c>
      <c r="B11" s="64">
        <v>2.0099999999999998</v>
      </c>
      <c r="C11" s="64">
        <v>1.81</v>
      </c>
      <c r="D11" s="64">
        <v>1.61</v>
      </c>
      <c r="E11" s="64">
        <v>1.41</v>
      </c>
      <c r="F11" s="64">
        <v>1.21</v>
      </c>
      <c r="G11" s="64" t="s">
        <v>217</v>
      </c>
      <c r="H11" s="64" t="s">
        <v>217</v>
      </c>
      <c r="I11" s="64" t="s">
        <v>217</v>
      </c>
    </row>
    <row r="12" spans="1:10" x14ac:dyDescent="0.2">
      <c r="A12" s="63" t="s">
        <v>72</v>
      </c>
      <c r="B12" s="64">
        <v>1.82</v>
      </c>
      <c r="C12" s="64">
        <v>1.63</v>
      </c>
      <c r="D12" s="64">
        <v>1.46</v>
      </c>
      <c r="E12" s="64">
        <v>1.28</v>
      </c>
      <c r="F12" s="64">
        <v>1.0900000000000001</v>
      </c>
      <c r="G12" s="64" t="s">
        <v>217</v>
      </c>
      <c r="H12" s="64" t="s">
        <v>217</v>
      </c>
      <c r="I12" s="64" t="s">
        <v>217</v>
      </c>
    </row>
    <row r="13" spans="1:10" x14ac:dyDescent="0.2">
      <c r="A13" s="63" t="s">
        <v>73</v>
      </c>
      <c r="B13" s="64">
        <v>2.96</v>
      </c>
      <c r="C13" s="64">
        <v>2.67</v>
      </c>
      <c r="D13" s="64">
        <v>2.37</v>
      </c>
      <c r="E13" s="64">
        <v>2.0699999999999998</v>
      </c>
      <c r="F13" s="64">
        <v>1.78</v>
      </c>
      <c r="G13" s="64" t="s">
        <v>217</v>
      </c>
      <c r="H13" s="64" t="s">
        <v>217</v>
      </c>
      <c r="I13" s="64" t="s">
        <v>217</v>
      </c>
    </row>
    <row r="14" spans="1:10" x14ac:dyDescent="0.2">
      <c r="A14" s="63" t="s">
        <v>74</v>
      </c>
      <c r="B14" s="64">
        <v>2.0099999999999998</v>
      </c>
      <c r="C14" s="64">
        <v>1.81</v>
      </c>
      <c r="D14" s="64">
        <v>1.61</v>
      </c>
      <c r="E14" s="64">
        <v>1.41</v>
      </c>
      <c r="F14" s="64">
        <v>1.21</v>
      </c>
      <c r="G14" s="64" t="s">
        <v>217</v>
      </c>
      <c r="H14" s="64" t="s">
        <v>217</v>
      </c>
      <c r="I14" s="64" t="s">
        <v>217</v>
      </c>
    </row>
    <row r="15" spans="1:10" x14ac:dyDescent="0.2">
      <c r="A15" s="63" t="s">
        <v>208</v>
      </c>
      <c r="B15" s="64">
        <v>1.98</v>
      </c>
      <c r="C15" s="64">
        <v>1.78</v>
      </c>
      <c r="D15" s="64">
        <v>1.59</v>
      </c>
      <c r="E15" s="64">
        <v>1.38</v>
      </c>
      <c r="F15" s="64">
        <v>1.18</v>
      </c>
      <c r="G15" s="64" t="s">
        <v>217</v>
      </c>
      <c r="H15" s="64" t="s">
        <v>217</v>
      </c>
      <c r="I15" s="64" t="s">
        <v>217</v>
      </c>
    </row>
    <row r="16" spans="1:10" x14ac:dyDescent="0.2">
      <c r="A16" s="63" t="s">
        <v>75</v>
      </c>
      <c r="B16" s="64">
        <v>1.37</v>
      </c>
      <c r="C16" s="64">
        <v>1.23</v>
      </c>
      <c r="D16" s="64">
        <v>1.0900000000000001</v>
      </c>
      <c r="E16" s="64">
        <v>0.95</v>
      </c>
      <c r="F16" s="64">
        <v>0.83</v>
      </c>
      <c r="G16" s="64" t="s">
        <v>217</v>
      </c>
      <c r="H16" s="64" t="s">
        <v>217</v>
      </c>
      <c r="I16" s="64" t="s">
        <v>217</v>
      </c>
    </row>
    <row r="17" spans="1:9" x14ac:dyDescent="0.2">
      <c r="A17" s="63" t="s">
        <v>76</v>
      </c>
      <c r="B17" s="64">
        <v>1.82</v>
      </c>
      <c r="C17" s="64">
        <v>1.63</v>
      </c>
      <c r="D17" s="64">
        <v>1.46</v>
      </c>
      <c r="E17" s="64">
        <v>1.28</v>
      </c>
      <c r="F17" s="64">
        <v>1.0900000000000001</v>
      </c>
      <c r="G17" s="64" t="s">
        <v>217</v>
      </c>
      <c r="H17" s="64" t="s">
        <v>217</v>
      </c>
      <c r="I17" s="64" t="s">
        <v>217</v>
      </c>
    </row>
    <row r="18" spans="1:9" x14ac:dyDescent="0.2">
      <c r="A18" s="63" t="s">
        <v>77</v>
      </c>
      <c r="B18" s="64">
        <v>1.82</v>
      </c>
      <c r="C18" s="64">
        <v>1.63</v>
      </c>
      <c r="D18" s="64">
        <v>1.46</v>
      </c>
      <c r="E18" s="64">
        <v>1.28</v>
      </c>
      <c r="F18" s="64">
        <v>1.0900000000000001</v>
      </c>
      <c r="G18" s="64" t="s">
        <v>217</v>
      </c>
      <c r="H18" s="64" t="s">
        <v>217</v>
      </c>
      <c r="I18" s="64" t="s">
        <v>217</v>
      </c>
    </row>
    <row r="19" spans="1:9" x14ac:dyDescent="0.2">
      <c r="A19" s="63" t="s">
        <v>78</v>
      </c>
      <c r="B19" s="64">
        <v>1.82</v>
      </c>
      <c r="C19" s="64">
        <v>1.63</v>
      </c>
      <c r="D19" s="64">
        <v>1.46</v>
      </c>
      <c r="E19" s="64">
        <v>1.28</v>
      </c>
      <c r="F19" s="64">
        <v>1.0900000000000001</v>
      </c>
      <c r="G19" s="64" t="s">
        <v>217</v>
      </c>
      <c r="H19" s="64" t="s">
        <v>217</v>
      </c>
      <c r="I19" s="64" t="s">
        <v>217</v>
      </c>
    </row>
    <row r="20" spans="1:9" x14ac:dyDescent="0.2">
      <c r="A20" s="63" t="s">
        <v>209</v>
      </c>
      <c r="B20" s="64">
        <v>2.96</v>
      </c>
      <c r="C20" s="64">
        <v>2.67</v>
      </c>
      <c r="D20" s="64">
        <v>2.37</v>
      </c>
      <c r="E20" s="64">
        <v>2.0699999999999998</v>
      </c>
      <c r="F20" s="64">
        <v>1.78</v>
      </c>
      <c r="G20" s="64" t="s">
        <v>217</v>
      </c>
      <c r="H20" s="64" t="s">
        <v>217</v>
      </c>
      <c r="I20" s="64" t="s">
        <v>217</v>
      </c>
    </row>
    <row r="21" spans="1:9" x14ac:dyDescent="0.2">
      <c r="A21" s="63" t="s">
        <v>79</v>
      </c>
      <c r="B21" s="64">
        <v>2.36</v>
      </c>
      <c r="C21" s="64">
        <v>2.12</v>
      </c>
      <c r="D21" s="64">
        <v>1.89</v>
      </c>
      <c r="E21" s="64">
        <v>1.64</v>
      </c>
      <c r="F21" s="64">
        <v>1.41</v>
      </c>
      <c r="G21" s="64" t="s">
        <v>217</v>
      </c>
      <c r="H21" s="64" t="s">
        <v>217</v>
      </c>
      <c r="I21" s="64" t="s">
        <v>217</v>
      </c>
    </row>
    <row r="22" spans="1:9" x14ac:dyDescent="0.2">
      <c r="A22" s="63" t="s">
        <v>80</v>
      </c>
      <c r="B22" s="64">
        <v>2.0099999999999998</v>
      </c>
      <c r="C22" s="64">
        <v>1.81</v>
      </c>
      <c r="D22" s="64">
        <v>1.61</v>
      </c>
      <c r="E22" s="64">
        <v>1.41</v>
      </c>
      <c r="F22" s="64">
        <v>1.21</v>
      </c>
      <c r="G22" s="64" t="s">
        <v>217</v>
      </c>
      <c r="H22" s="64" t="s">
        <v>217</v>
      </c>
      <c r="I22" s="64" t="s">
        <v>217</v>
      </c>
    </row>
    <row r="23" spans="1:9" x14ac:dyDescent="0.2">
      <c r="A23" s="63" t="s">
        <v>81</v>
      </c>
      <c r="B23" s="64">
        <v>2.96</v>
      </c>
      <c r="C23" s="64">
        <v>2.67</v>
      </c>
      <c r="D23" s="64">
        <v>2.37</v>
      </c>
      <c r="E23" s="64">
        <v>2.0699999999999998</v>
      </c>
      <c r="F23" s="64">
        <v>1.78</v>
      </c>
      <c r="G23" s="64" t="s">
        <v>217</v>
      </c>
      <c r="H23" s="64" t="s">
        <v>217</v>
      </c>
      <c r="I23" s="64" t="s">
        <v>217</v>
      </c>
    </row>
    <row r="24" spans="1:9" x14ac:dyDescent="0.2">
      <c r="A24" s="63" t="s">
        <v>82</v>
      </c>
      <c r="B24" s="64">
        <v>1.82</v>
      </c>
      <c r="C24" s="64">
        <v>1.63</v>
      </c>
      <c r="D24" s="64">
        <v>1.46</v>
      </c>
      <c r="E24" s="64">
        <v>1.28</v>
      </c>
      <c r="F24" s="64">
        <v>1.0900000000000001</v>
      </c>
      <c r="G24" s="64" t="s">
        <v>217</v>
      </c>
      <c r="H24" s="64" t="s">
        <v>217</v>
      </c>
      <c r="I24" s="64" t="s">
        <v>217</v>
      </c>
    </row>
    <row r="25" spans="1:9" x14ac:dyDescent="0.2">
      <c r="A25" s="63" t="s">
        <v>83</v>
      </c>
      <c r="B25" s="64">
        <v>1.37</v>
      </c>
      <c r="C25" s="64">
        <v>1.23</v>
      </c>
      <c r="D25" s="64">
        <v>1.0900000000000001</v>
      </c>
      <c r="E25" s="64">
        <v>0.95</v>
      </c>
      <c r="F25" s="64">
        <v>0.83</v>
      </c>
      <c r="G25" s="64" t="s">
        <v>217</v>
      </c>
      <c r="H25" s="64" t="s">
        <v>217</v>
      </c>
      <c r="I25" s="64" t="s">
        <v>217</v>
      </c>
    </row>
    <row r="26" spans="1:9" x14ac:dyDescent="0.2">
      <c r="A26" s="63" t="s">
        <v>84</v>
      </c>
      <c r="B26" s="64">
        <v>2.0099999999999998</v>
      </c>
      <c r="C26" s="64">
        <v>1.81</v>
      </c>
      <c r="D26" s="64">
        <v>1.61</v>
      </c>
      <c r="E26" s="64">
        <v>1.41</v>
      </c>
      <c r="F26" s="64">
        <v>1.21</v>
      </c>
      <c r="G26" s="64" t="s">
        <v>217</v>
      </c>
      <c r="H26" s="64" t="s">
        <v>217</v>
      </c>
      <c r="I26" s="64" t="s">
        <v>217</v>
      </c>
    </row>
    <row r="27" spans="1:9" x14ac:dyDescent="0.2">
      <c r="A27" s="63" t="s">
        <v>85</v>
      </c>
      <c r="B27" s="64">
        <v>2.96</v>
      </c>
      <c r="C27" s="64">
        <v>2.67</v>
      </c>
      <c r="D27" s="64">
        <v>2.37</v>
      </c>
      <c r="E27" s="64">
        <v>2.0699999999999998</v>
      </c>
      <c r="F27" s="64">
        <v>1.78</v>
      </c>
      <c r="G27" s="64" t="s">
        <v>217</v>
      </c>
      <c r="H27" s="64" t="s">
        <v>217</v>
      </c>
      <c r="I27" s="64" t="s">
        <v>217</v>
      </c>
    </row>
    <row r="28" spans="1:9" x14ac:dyDescent="0.2">
      <c r="A28" s="63" t="s">
        <v>86</v>
      </c>
      <c r="B28" s="64">
        <v>2.96</v>
      </c>
      <c r="C28" s="64">
        <v>2.67</v>
      </c>
      <c r="D28" s="64">
        <v>2.37</v>
      </c>
      <c r="E28" s="64">
        <v>2.0699999999999998</v>
      </c>
      <c r="F28" s="64">
        <v>1.78</v>
      </c>
      <c r="G28" s="64" t="s">
        <v>217</v>
      </c>
      <c r="H28" s="64" t="s">
        <v>217</v>
      </c>
      <c r="I28" s="64" t="s">
        <v>217</v>
      </c>
    </row>
    <row r="29" spans="1:9" x14ac:dyDescent="0.2">
      <c r="A29" s="63" t="s">
        <v>87</v>
      </c>
      <c r="B29" s="64">
        <v>1.82</v>
      </c>
      <c r="C29" s="64">
        <v>1.63</v>
      </c>
      <c r="D29" s="64">
        <v>1.46</v>
      </c>
      <c r="E29" s="64">
        <v>1.28</v>
      </c>
      <c r="F29" s="64">
        <v>1.0900000000000001</v>
      </c>
      <c r="G29" s="64" t="s">
        <v>217</v>
      </c>
      <c r="H29" s="64" t="s">
        <v>217</v>
      </c>
      <c r="I29" s="64" t="s">
        <v>217</v>
      </c>
    </row>
    <row r="30" spans="1:9" x14ac:dyDescent="0.2">
      <c r="A30" s="63" t="s">
        <v>88</v>
      </c>
      <c r="B30" s="64">
        <v>2.36</v>
      </c>
      <c r="C30" s="64">
        <v>2.12</v>
      </c>
      <c r="D30" s="64">
        <v>1.89</v>
      </c>
      <c r="E30" s="64">
        <v>1.64</v>
      </c>
      <c r="F30" s="64">
        <v>1.41</v>
      </c>
      <c r="G30" s="64" t="s">
        <v>217</v>
      </c>
      <c r="H30" s="64" t="s">
        <v>217</v>
      </c>
      <c r="I30" s="64" t="s">
        <v>217</v>
      </c>
    </row>
    <row r="31" spans="1:9" x14ac:dyDescent="0.2">
      <c r="A31" s="63" t="s">
        <v>89</v>
      </c>
      <c r="B31" s="64">
        <v>2.96</v>
      </c>
      <c r="C31" s="64">
        <v>2.67</v>
      </c>
      <c r="D31" s="64">
        <v>2.37</v>
      </c>
      <c r="E31" s="64">
        <v>2.0699999999999998</v>
      </c>
      <c r="F31" s="64">
        <v>1.78</v>
      </c>
      <c r="G31" s="64" t="s">
        <v>217</v>
      </c>
      <c r="H31" s="64" t="s">
        <v>217</v>
      </c>
      <c r="I31" s="64" t="s">
        <v>217</v>
      </c>
    </row>
    <row r="32" spans="1:9" x14ac:dyDescent="0.2">
      <c r="A32" s="63" t="s">
        <v>90</v>
      </c>
      <c r="B32" s="64">
        <v>2.36</v>
      </c>
      <c r="C32" s="64">
        <v>2.12</v>
      </c>
      <c r="D32" s="64">
        <v>1.89</v>
      </c>
      <c r="E32" s="64">
        <v>1.64</v>
      </c>
      <c r="F32" s="64">
        <v>1.41</v>
      </c>
      <c r="G32" s="64" t="s">
        <v>217</v>
      </c>
      <c r="H32" s="64" t="s">
        <v>217</v>
      </c>
      <c r="I32" s="64" t="s">
        <v>217</v>
      </c>
    </row>
    <row r="33" spans="1:9" x14ac:dyDescent="0.2">
      <c r="A33" s="63" t="s">
        <v>91</v>
      </c>
      <c r="B33" s="64">
        <v>1.82</v>
      </c>
      <c r="C33" s="64">
        <v>1.63</v>
      </c>
      <c r="D33" s="64">
        <v>1.46</v>
      </c>
      <c r="E33" s="64">
        <v>1.28</v>
      </c>
      <c r="F33" s="64">
        <v>1.0900000000000001</v>
      </c>
      <c r="G33" s="64" t="s">
        <v>217</v>
      </c>
      <c r="H33" s="64" t="s">
        <v>217</v>
      </c>
      <c r="I33" s="64" t="s">
        <v>217</v>
      </c>
    </row>
    <row r="34" spans="1:9" x14ac:dyDescent="0.2">
      <c r="A34" s="63" t="s">
        <v>210</v>
      </c>
      <c r="B34" s="64">
        <v>1.82</v>
      </c>
      <c r="C34" s="64">
        <v>1.63</v>
      </c>
      <c r="D34" s="64">
        <v>1.46</v>
      </c>
      <c r="E34" s="64">
        <v>1.28</v>
      </c>
      <c r="F34" s="64">
        <v>1.0900000000000001</v>
      </c>
      <c r="G34" s="64" t="s">
        <v>217</v>
      </c>
      <c r="H34" s="64" t="s">
        <v>217</v>
      </c>
      <c r="I34" s="64" t="s">
        <v>217</v>
      </c>
    </row>
    <row r="35" spans="1:9" x14ac:dyDescent="0.2">
      <c r="A35" s="63" t="s">
        <v>211</v>
      </c>
      <c r="B35" s="64">
        <v>2.2400000000000002</v>
      </c>
      <c r="C35" s="64">
        <v>2.0099999999999998</v>
      </c>
      <c r="D35" s="64">
        <v>1.79</v>
      </c>
      <c r="E35" s="64">
        <v>1.56</v>
      </c>
      <c r="F35" s="64">
        <v>1.35</v>
      </c>
      <c r="G35" s="64" t="s">
        <v>217</v>
      </c>
      <c r="H35" s="64" t="s">
        <v>217</v>
      </c>
      <c r="I35" s="64" t="s">
        <v>217</v>
      </c>
    </row>
    <row r="36" spans="1:9" x14ac:dyDescent="0.2">
      <c r="A36" s="63" t="s">
        <v>92</v>
      </c>
      <c r="B36" s="64">
        <v>1.86</v>
      </c>
      <c r="C36" s="64">
        <v>1.68</v>
      </c>
      <c r="D36" s="64">
        <v>1.48</v>
      </c>
      <c r="E36" s="64">
        <v>1.3</v>
      </c>
      <c r="F36" s="64">
        <v>1.1200000000000001</v>
      </c>
      <c r="G36" s="64" t="s">
        <v>217</v>
      </c>
      <c r="H36" s="64" t="s">
        <v>217</v>
      </c>
      <c r="I36" s="64" t="s">
        <v>217</v>
      </c>
    </row>
    <row r="37" spans="1:9" x14ac:dyDescent="0.2">
      <c r="A37" s="63" t="s">
        <v>236</v>
      </c>
      <c r="B37" s="64">
        <v>1.82</v>
      </c>
      <c r="C37" s="64">
        <v>1.63</v>
      </c>
      <c r="D37" s="64">
        <v>1.46</v>
      </c>
      <c r="E37" s="64">
        <v>1.28</v>
      </c>
      <c r="F37" s="64">
        <v>5</v>
      </c>
      <c r="G37" s="64" t="s">
        <v>217</v>
      </c>
      <c r="H37" s="64" t="s">
        <v>217</v>
      </c>
      <c r="I37" s="64" t="s">
        <v>217</v>
      </c>
    </row>
    <row r="38" spans="1:9" x14ac:dyDescent="0.2">
      <c r="A38" s="63" t="s">
        <v>93</v>
      </c>
      <c r="B38" s="64">
        <v>1.86</v>
      </c>
      <c r="C38" s="64">
        <v>1.68</v>
      </c>
      <c r="D38" s="64">
        <v>1.48</v>
      </c>
      <c r="E38" s="64">
        <v>1.3</v>
      </c>
      <c r="F38" s="64">
        <v>1.1200000000000001</v>
      </c>
      <c r="G38" s="64" t="s">
        <v>217</v>
      </c>
      <c r="H38" s="64" t="s">
        <v>217</v>
      </c>
      <c r="I38" s="64" t="s">
        <v>217</v>
      </c>
    </row>
    <row r="39" spans="1:9" x14ac:dyDescent="0.2">
      <c r="A39" s="63" t="s">
        <v>94</v>
      </c>
      <c r="B39" s="64">
        <v>2.0099999999999998</v>
      </c>
      <c r="C39" s="64">
        <v>1.81</v>
      </c>
      <c r="D39" s="64">
        <v>1.61</v>
      </c>
      <c r="E39" s="64">
        <v>1.41</v>
      </c>
      <c r="F39" s="64">
        <v>1.21</v>
      </c>
      <c r="G39" s="64" t="s">
        <v>217</v>
      </c>
      <c r="H39" s="64" t="s">
        <v>217</v>
      </c>
      <c r="I39" s="64" t="s">
        <v>217</v>
      </c>
    </row>
    <row r="40" spans="1:9" x14ac:dyDescent="0.2">
      <c r="A40" s="63" t="s">
        <v>95</v>
      </c>
      <c r="B40" s="64">
        <v>2.0099999999999998</v>
      </c>
      <c r="C40" s="64">
        <v>1.81</v>
      </c>
      <c r="D40" s="64">
        <v>1.61</v>
      </c>
      <c r="E40" s="64">
        <v>1.41</v>
      </c>
      <c r="F40" s="64">
        <v>1.21</v>
      </c>
      <c r="G40" s="64" t="s">
        <v>217</v>
      </c>
      <c r="H40" s="64" t="s">
        <v>217</v>
      </c>
      <c r="I40" s="64" t="s">
        <v>217</v>
      </c>
    </row>
    <row r="41" spans="1:9" x14ac:dyDescent="0.2">
      <c r="A41" s="63" t="s">
        <v>96</v>
      </c>
      <c r="B41" s="64">
        <v>2.81</v>
      </c>
      <c r="C41" s="64">
        <v>2.5299999999999998</v>
      </c>
      <c r="D41" s="64">
        <v>2.2400000000000002</v>
      </c>
      <c r="E41" s="64">
        <v>1.97</v>
      </c>
      <c r="F41" s="64">
        <v>1.68</v>
      </c>
      <c r="G41" s="64" t="s">
        <v>217</v>
      </c>
      <c r="H41" s="64" t="s">
        <v>217</v>
      </c>
      <c r="I41" s="64" t="s">
        <v>217</v>
      </c>
    </row>
    <row r="42" spans="1:9" x14ac:dyDescent="0.2">
      <c r="A42" s="63" t="s">
        <v>97</v>
      </c>
      <c r="B42" s="64">
        <v>2.0499999999999998</v>
      </c>
      <c r="C42" s="64">
        <v>1.85</v>
      </c>
      <c r="D42" s="64">
        <v>1.63</v>
      </c>
      <c r="E42" s="64">
        <v>1.44</v>
      </c>
      <c r="F42" s="64">
        <v>1.23</v>
      </c>
      <c r="G42" s="64" t="s">
        <v>217</v>
      </c>
      <c r="H42" s="64" t="s">
        <v>217</v>
      </c>
      <c r="I42" s="64" t="s">
        <v>217</v>
      </c>
    </row>
    <row r="43" spans="1:9" x14ac:dyDescent="0.2">
      <c r="A43" s="63" t="s">
        <v>98</v>
      </c>
      <c r="B43" s="64">
        <v>2.36</v>
      </c>
      <c r="C43" s="64">
        <v>2.12</v>
      </c>
      <c r="D43" s="64">
        <v>1.89</v>
      </c>
      <c r="E43" s="64">
        <v>1.64</v>
      </c>
      <c r="F43" s="64">
        <v>1.41</v>
      </c>
      <c r="G43" s="64" t="s">
        <v>217</v>
      </c>
      <c r="H43" s="64" t="s">
        <v>217</v>
      </c>
      <c r="I43" s="64" t="s">
        <v>217</v>
      </c>
    </row>
    <row r="44" spans="1:9" x14ac:dyDescent="0.2">
      <c r="A44" s="63" t="s">
        <v>99</v>
      </c>
      <c r="B44" s="64">
        <v>1.82</v>
      </c>
      <c r="C44" s="64">
        <v>1.63</v>
      </c>
      <c r="D44" s="64">
        <v>1.46</v>
      </c>
      <c r="E44" s="64">
        <v>1.28</v>
      </c>
      <c r="F44" s="64">
        <v>1.0900000000000001</v>
      </c>
      <c r="G44" s="64" t="s">
        <v>217</v>
      </c>
      <c r="H44" s="64" t="s">
        <v>217</v>
      </c>
      <c r="I44" s="64" t="s">
        <v>217</v>
      </c>
    </row>
    <row r="45" spans="1:9" x14ac:dyDescent="0.2">
      <c r="A45" s="63" t="s">
        <v>100</v>
      </c>
      <c r="B45" s="64">
        <v>1.82</v>
      </c>
      <c r="C45" s="64">
        <v>1.63</v>
      </c>
      <c r="D45" s="64">
        <v>1.46</v>
      </c>
      <c r="E45" s="64">
        <v>1.28</v>
      </c>
      <c r="F45" s="64">
        <v>1.0900000000000001</v>
      </c>
      <c r="G45" s="64" t="s">
        <v>217</v>
      </c>
      <c r="H45" s="64" t="s">
        <v>217</v>
      </c>
      <c r="I45" s="64" t="s">
        <v>217</v>
      </c>
    </row>
    <row r="46" spans="1:9" x14ac:dyDescent="0.2">
      <c r="A46" s="63" t="s">
        <v>101</v>
      </c>
      <c r="B46" s="64">
        <v>1.21</v>
      </c>
      <c r="C46" s="64">
        <v>1.08</v>
      </c>
      <c r="D46" s="64">
        <v>0.97</v>
      </c>
      <c r="E46" s="64">
        <v>0.84</v>
      </c>
      <c r="F46" s="64">
        <v>0.72</v>
      </c>
      <c r="G46" s="64" t="s">
        <v>217</v>
      </c>
      <c r="H46" s="64" t="s">
        <v>217</v>
      </c>
      <c r="I46" s="64" t="s">
        <v>217</v>
      </c>
    </row>
    <row r="47" spans="1:9" x14ac:dyDescent="0.2">
      <c r="A47" s="63" t="s">
        <v>102</v>
      </c>
      <c r="B47" s="64">
        <v>1.39</v>
      </c>
      <c r="C47" s="64">
        <v>1.25</v>
      </c>
      <c r="D47" s="64">
        <v>1.1200000000000001</v>
      </c>
      <c r="E47" s="64">
        <v>0.98</v>
      </c>
      <c r="F47" s="64">
        <v>0.84</v>
      </c>
      <c r="G47" s="64" t="s">
        <v>217</v>
      </c>
      <c r="H47" s="64" t="s">
        <v>217</v>
      </c>
      <c r="I47" s="64" t="s">
        <v>217</v>
      </c>
    </row>
    <row r="48" spans="1:9" x14ac:dyDescent="0.2">
      <c r="A48" s="63" t="s">
        <v>103</v>
      </c>
      <c r="B48" s="64">
        <v>1.48</v>
      </c>
      <c r="C48" s="64">
        <v>1.35</v>
      </c>
      <c r="D48" s="64">
        <v>1.18</v>
      </c>
      <c r="E48" s="64">
        <v>1.05</v>
      </c>
      <c r="F48" s="64">
        <v>0.9</v>
      </c>
      <c r="G48" s="64" t="s">
        <v>217</v>
      </c>
      <c r="H48" s="64" t="s">
        <v>217</v>
      </c>
      <c r="I48" s="64" t="s">
        <v>217</v>
      </c>
    </row>
    <row r="49" spans="1:9" x14ac:dyDescent="0.2">
      <c r="A49" s="63" t="s">
        <v>212</v>
      </c>
      <c r="B49" s="64">
        <v>1.82</v>
      </c>
      <c r="C49" s="64">
        <v>1.63</v>
      </c>
      <c r="D49" s="64">
        <v>1.46</v>
      </c>
      <c r="E49" s="64">
        <v>1.28</v>
      </c>
      <c r="F49" s="64">
        <v>1.0900000000000001</v>
      </c>
      <c r="G49" s="64" t="s">
        <v>217</v>
      </c>
      <c r="H49" s="64" t="s">
        <v>217</v>
      </c>
      <c r="I49" s="64" t="s">
        <v>217</v>
      </c>
    </row>
    <row r="50" spans="1:9" x14ac:dyDescent="0.2">
      <c r="A50" s="63" t="s">
        <v>213</v>
      </c>
      <c r="B50" s="64">
        <v>2.96</v>
      </c>
      <c r="C50" s="64">
        <v>2.67</v>
      </c>
      <c r="D50" s="64">
        <v>2.37</v>
      </c>
      <c r="E50" s="64">
        <v>2.0699999999999998</v>
      </c>
      <c r="F50" s="64">
        <v>1.78</v>
      </c>
      <c r="G50" s="64" t="s">
        <v>217</v>
      </c>
      <c r="H50" s="64" t="s">
        <v>217</v>
      </c>
      <c r="I50" s="64" t="s">
        <v>217</v>
      </c>
    </row>
    <row r="51" spans="1:9" x14ac:dyDescent="0.2">
      <c r="A51" s="63" t="s">
        <v>104</v>
      </c>
      <c r="B51" s="64">
        <v>1.84</v>
      </c>
      <c r="C51" s="64">
        <v>1.66</v>
      </c>
      <c r="D51" s="64">
        <v>1.47</v>
      </c>
      <c r="E51" s="64">
        <v>1.29</v>
      </c>
      <c r="F51" s="64">
        <v>1.1000000000000001</v>
      </c>
      <c r="G51" s="64" t="s">
        <v>217</v>
      </c>
      <c r="H51" s="64" t="s">
        <v>217</v>
      </c>
      <c r="I51" s="64" t="s">
        <v>217</v>
      </c>
    </row>
    <row r="52" spans="1:9" x14ac:dyDescent="0.2">
      <c r="A52" s="63" t="s">
        <v>105</v>
      </c>
      <c r="B52" s="64">
        <v>1.93</v>
      </c>
      <c r="C52" s="64">
        <v>1.74</v>
      </c>
      <c r="D52" s="64">
        <v>1.54</v>
      </c>
      <c r="E52" s="64">
        <v>1.36</v>
      </c>
      <c r="F52" s="64">
        <v>1.1599999999999999</v>
      </c>
      <c r="G52" s="64" t="s">
        <v>217</v>
      </c>
      <c r="H52" s="64" t="s">
        <v>217</v>
      </c>
      <c r="I52" s="64" t="s">
        <v>217</v>
      </c>
    </row>
    <row r="53" spans="1:9" x14ac:dyDescent="0.2">
      <c r="A53" s="63" t="s">
        <v>106</v>
      </c>
      <c r="B53" s="64" t="s">
        <v>217</v>
      </c>
      <c r="C53" s="64" t="s">
        <v>217</v>
      </c>
      <c r="D53" s="64" t="s">
        <v>217</v>
      </c>
      <c r="E53" s="64" t="s">
        <v>217</v>
      </c>
      <c r="F53" s="64" t="s">
        <v>217</v>
      </c>
      <c r="G53" s="64">
        <v>3.6</v>
      </c>
      <c r="H53" s="64">
        <v>3.24</v>
      </c>
      <c r="I53" s="64">
        <v>2.88</v>
      </c>
    </row>
    <row r="54" spans="1:9" x14ac:dyDescent="0.2">
      <c r="A54" s="63" t="s">
        <v>107</v>
      </c>
      <c r="B54" s="64" t="s">
        <v>217</v>
      </c>
      <c r="C54" s="64" t="s">
        <v>217</v>
      </c>
      <c r="D54" s="64" t="s">
        <v>217</v>
      </c>
      <c r="E54" s="64" t="s">
        <v>217</v>
      </c>
      <c r="F54" s="64" t="s">
        <v>217</v>
      </c>
      <c r="G54" s="64">
        <v>5.4</v>
      </c>
      <c r="H54" s="64">
        <v>5.14</v>
      </c>
      <c r="I54" s="64">
        <v>4.8600000000000003</v>
      </c>
    </row>
    <row r="55" spans="1:9" x14ac:dyDescent="0.2">
      <c r="A55" s="63" t="s">
        <v>108</v>
      </c>
      <c r="B55" s="64" t="s">
        <v>217</v>
      </c>
      <c r="C55" s="64" t="s">
        <v>217</v>
      </c>
      <c r="D55" s="64" t="s">
        <v>217</v>
      </c>
      <c r="E55" s="64" t="s">
        <v>217</v>
      </c>
      <c r="F55" s="64" t="s">
        <v>217</v>
      </c>
      <c r="G55" s="64">
        <v>7.2</v>
      </c>
      <c r="H55" s="64">
        <v>6.84</v>
      </c>
      <c r="I55" s="64">
        <v>6.48</v>
      </c>
    </row>
    <row r="56" spans="1:9" x14ac:dyDescent="0.2">
      <c r="A56" s="63" t="s">
        <v>57</v>
      </c>
      <c r="B56" s="64" t="s">
        <v>217</v>
      </c>
      <c r="C56" s="64" t="s">
        <v>217</v>
      </c>
      <c r="D56" s="64" t="s">
        <v>217</v>
      </c>
      <c r="E56" s="64" t="s">
        <v>217</v>
      </c>
      <c r="F56" s="64" t="s">
        <v>217</v>
      </c>
      <c r="G56" s="64">
        <v>1.35</v>
      </c>
      <c r="H56" s="64">
        <v>1.28</v>
      </c>
      <c r="I56" s="64">
        <v>1.22</v>
      </c>
    </row>
    <row r="57" spans="1:9" x14ac:dyDescent="0.2">
      <c r="A57" s="63" t="s">
        <v>109</v>
      </c>
      <c r="B57" s="64" t="s">
        <v>217</v>
      </c>
      <c r="C57" s="64" t="s">
        <v>217</v>
      </c>
      <c r="D57" s="64" t="s">
        <v>217</v>
      </c>
      <c r="E57" s="64" t="s">
        <v>217</v>
      </c>
      <c r="F57" s="64" t="s">
        <v>217</v>
      </c>
      <c r="G57" s="64">
        <v>1.21</v>
      </c>
      <c r="H57" s="64">
        <v>1.1499999999999999</v>
      </c>
      <c r="I57" s="64">
        <v>1.0900000000000001</v>
      </c>
    </row>
    <row r="58" spans="1:9" x14ac:dyDescent="0.2">
      <c r="A58" s="63" t="s">
        <v>7</v>
      </c>
      <c r="B58" s="64" t="s">
        <v>217</v>
      </c>
      <c r="C58" s="64" t="s">
        <v>217</v>
      </c>
      <c r="D58" s="64" t="s">
        <v>217</v>
      </c>
      <c r="E58" s="64" t="s">
        <v>217</v>
      </c>
      <c r="F58" s="64" t="s">
        <v>217</v>
      </c>
      <c r="G58" s="64">
        <v>1.2</v>
      </c>
      <c r="H58" s="64">
        <v>1.1399999999999999</v>
      </c>
      <c r="I58" s="64">
        <v>1.0900000000000001</v>
      </c>
    </row>
    <row r="59" spans="1:9" x14ac:dyDescent="0.2">
      <c r="A59" s="63" t="s">
        <v>8</v>
      </c>
      <c r="B59" s="64" t="s">
        <v>217</v>
      </c>
      <c r="C59" s="64" t="s">
        <v>217</v>
      </c>
      <c r="D59" s="64" t="s">
        <v>217</v>
      </c>
      <c r="E59" s="64" t="s">
        <v>217</v>
      </c>
      <c r="F59" s="64" t="s">
        <v>217</v>
      </c>
      <c r="G59" s="64">
        <v>0.38</v>
      </c>
      <c r="H59" s="64">
        <v>0.36</v>
      </c>
      <c r="I59" s="64">
        <v>0.35</v>
      </c>
    </row>
    <row r="60" spans="1:9" x14ac:dyDescent="0.2">
      <c r="A60" s="63" t="s">
        <v>115</v>
      </c>
      <c r="B60" s="64" t="s">
        <v>217</v>
      </c>
      <c r="C60" s="64" t="s">
        <v>217</v>
      </c>
      <c r="D60" s="64" t="s">
        <v>217</v>
      </c>
      <c r="E60" s="64" t="s">
        <v>217</v>
      </c>
      <c r="F60" s="64" t="s">
        <v>217</v>
      </c>
      <c r="G60" s="64">
        <v>1.93</v>
      </c>
      <c r="H60" s="64">
        <v>1.84</v>
      </c>
      <c r="I60" s="64">
        <v>1.74</v>
      </c>
    </row>
    <row r="61" spans="1:9" x14ac:dyDescent="0.2">
      <c r="A61" s="63" t="s">
        <v>110</v>
      </c>
      <c r="B61" s="64" t="s">
        <v>217</v>
      </c>
      <c r="C61" s="64" t="s">
        <v>217</v>
      </c>
      <c r="D61" s="64" t="s">
        <v>217</v>
      </c>
      <c r="E61" s="64" t="s">
        <v>217</v>
      </c>
      <c r="F61" s="64" t="s">
        <v>217</v>
      </c>
      <c r="G61" s="64">
        <v>1.52</v>
      </c>
      <c r="H61" s="64">
        <v>1.45</v>
      </c>
      <c r="I61" s="64">
        <v>1.37</v>
      </c>
    </row>
    <row r="62" spans="1:9" x14ac:dyDescent="0.2">
      <c r="A62" s="63" t="s">
        <v>116</v>
      </c>
      <c r="B62" s="64" t="s">
        <v>217</v>
      </c>
      <c r="C62" s="64" t="s">
        <v>217</v>
      </c>
      <c r="D62" s="64" t="s">
        <v>217</v>
      </c>
      <c r="E62" s="64" t="s">
        <v>217</v>
      </c>
      <c r="F62" s="64" t="s">
        <v>217</v>
      </c>
      <c r="G62" s="64">
        <v>2.2799999999999998</v>
      </c>
      <c r="H62" s="64">
        <v>2.16</v>
      </c>
      <c r="I62" s="64">
        <v>2.0499999999999998</v>
      </c>
    </row>
    <row r="63" spans="1:9" x14ac:dyDescent="0.2">
      <c r="A63" s="63" t="s">
        <v>111</v>
      </c>
      <c r="B63" s="64" t="s">
        <v>217</v>
      </c>
      <c r="C63" s="64">
        <v>2.76</v>
      </c>
      <c r="D63" s="64">
        <v>2.46</v>
      </c>
      <c r="E63" s="64">
        <v>2.15</v>
      </c>
      <c r="F63" s="64">
        <v>1.84</v>
      </c>
      <c r="G63" s="64" t="s">
        <v>217</v>
      </c>
      <c r="H63" s="64" t="s">
        <v>217</v>
      </c>
      <c r="I63" s="64" t="s">
        <v>217</v>
      </c>
    </row>
    <row r="64" spans="1:9" x14ac:dyDescent="0.2">
      <c r="A64" s="63" t="s">
        <v>214</v>
      </c>
      <c r="B64" s="64" t="s">
        <v>217</v>
      </c>
      <c r="C64" s="64" t="s">
        <v>217</v>
      </c>
      <c r="D64" s="64">
        <v>2.76</v>
      </c>
      <c r="E64" s="64">
        <v>2.42</v>
      </c>
      <c r="F64" s="64" t="s">
        <v>217</v>
      </c>
      <c r="G64" s="64">
        <v>2.2799999999999998</v>
      </c>
      <c r="H64" s="64">
        <v>2.16</v>
      </c>
      <c r="I64" s="64">
        <v>2.0499999999999998</v>
      </c>
    </row>
    <row r="65" spans="1:9" x14ac:dyDescent="0.2">
      <c r="A65" s="63" t="s">
        <v>112</v>
      </c>
      <c r="B65" s="64" t="s">
        <v>217</v>
      </c>
      <c r="C65" s="64" t="s">
        <v>217</v>
      </c>
      <c r="D65" s="64" t="s">
        <v>217</v>
      </c>
      <c r="E65" s="64" t="s">
        <v>217</v>
      </c>
      <c r="F65" s="64" t="s">
        <v>217</v>
      </c>
      <c r="G65" s="64">
        <v>1.04</v>
      </c>
      <c r="H65" s="64">
        <v>0.99</v>
      </c>
      <c r="I65" s="64">
        <v>0.93</v>
      </c>
    </row>
    <row r="66" spans="1:9" x14ac:dyDescent="0.2">
      <c r="A66" s="63" t="s">
        <v>113</v>
      </c>
      <c r="B66" s="64" t="s">
        <v>217</v>
      </c>
      <c r="C66" s="64" t="s">
        <v>217</v>
      </c>
      <c r="D66" s="64" t="s">
        <v>217</v>
      </c>
      <c r="E66" s="64" t="s">
        <v>217</v>
      </c>
      <c r="F66" s="64" t="s">
        <v>217</v>
      </c>
      <c r="G66" s="64">
        <v>0.97</v>
      </c>
      <c r="H66" s="64">
        <v>0.92</v>
      </c>
      <c r="I66" s="64">
        <v>0.87</v>
      </c>
    </row>
    <row r="67" spans="1:9" x14ac:dyDescent="0.2">
      <c r="A67" s="63" t="s">
        <v>114</v>
      </c>
      <c r="B67" s="64" t="s">
        <v>217</v>
      </c>
      <c r="C67" s="64" t="s">
        <v>217</v>
      </c>
      <c r="D67" s="64" t="s">
        <v>217</v>
      </c>
      <c r="E67" s="64" t="s">
        <v>217</v>
      </c>
      <c r="F67" s="64" t="s">
        <v>217</v>
      </c>
      <c r="G67" s="64">
        <v>2.0699999999999998</v>
      </c>
      <c r="H67" s="64">
        <v>1.97</v>
      </c>
      <c r="I67" s="64">
        <v>1.86</v>
      </c>
    </row>
  </sheetData>
  <sheetProtection algorithmName="SHA-512" hashValue="Y0An3ke1koLAnkijvVqk8r0+CfqxIz0JqkbRbBRTF49n9A4QUN4WwEgdREBk2ynKeHvBUvMktNRYvUQpTIegLg==" saltValue="ngMSIIfvOhWB4sFMdVBv3g==" spinCount="100000" sheet="1" objects="1" scenarios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9A3EB-C66A-47D2-B6DF-E0F6B0DD7A56}">
  <sheetPr codeName="Sheet14"/>
  <dimension ref="A1:J67"/>
  <sheetViews>
    <sheetView zoomScale="85" zoomScaleNormal="85" workbookViewId="0">
      <pane ySplit="2" topLeftCell="A3" activePane="bottomLeft" state="frozen"/>
      <selection pane="bottomLeft" activeCell="J1" sqref="J1"/>
    </sheetView>
  </sheetViews>
  <sheetFormatPr defaultColWidth="9.140625" defaultRowHeight="14.25" x14ac:dyDescent="0.2"/>
  <cols>
    <col min="1" max="1" width="42.42578125" style="58" customWidth="1"/>
    <col min="2" max="2" width="7" style="58" customWidth="1"/>
    <col min="3" max="3" width="8.42578125" style="58" customWidth="1"/>
    <col min="4" max="6" width="7.42578125" style="58" bestFit="1" customWidth="1"/>
    <col min="7" max="9" width="16.28515625" style="58" bestFit="1" customWidth="1"/>
    <col min="10" max="16384" width="9.140625" style="58"/>
  </cols>
  <sheetData>
    <row r="1" spans="1:10" x14ac:dyDescent="0.2">
      <c r="A1" s="60" t="s">
        <v>234</v>
      </c>
      <c r="B1" s="61"/>
      <c r="C1" s="61"/>
      <c r="D1" s="61"/>
      <c r="E1" s="61" t="s">
        <v>219</v>
      </c>
      <c r="F1" s="61"/>
      <c r="G1" s="61"/>
      <c r="H1" s="61"/>
      <c r="I1" s="61"/>
    </row>
    <row r="2" spans="1:10" x14ac:dyDescent="0.2">
      <c r="A2" s="61" t="s">
        <v>218</v>
      </c>
      <c r="B2" s="62" t="s">
        <v>117</v>
      </c>
      <c r="C2" s="62" t="s">
        <v>118</v>
      </c>
      <c r="D2" s="62" t="s">
        <v>119</v>
      </c>
      <c r="E2" s="62" t="s">
        <v>120</v>
      </c>
      <c r="F2" s="62" t="s">
        <v>121</v>
      </c>
      <c r="G2" s="62" t="s">
        <v>58</v>
      </c>
      <c r="H2" s="62" t="s">
        <v>122</v>
      </c>
      <c r="I2" s="62" t="s">
        <v>123</v>
      </c>
      <c r="J2" s="59"/>
    </row>
    <row r="3" spans="1:10" x14ac:dyDescent="0.2">
      <c r="A3" s="63" t="s">
        <v>207</v>
      </c>
      <c r="B3" s="64">
        <v>0.2</v>
      </c>
      <c r="C3" s="64">
        <v>0.17</v>
      </c>
      <c r="D3" s="64">
        <v>0.15</v>
      </c>
      <c r="E3" s="64">
        <v>0.14000000000000001</v>
      </c>
      <c r="F3" s="64">
        <v>0.12</v>
      </c>
      <c r="G3" s="64" t="s">
        <v>217</v>
      </c>
      <c r="H3" s="64" t="s">
        <v>217</v>
      </c>
      <c r="I3" s="64" t="s">
        <v>217</v>
      </c>
    </row>
    <row r="4" spans="1:10" x14ac:dyDescent="0.2">
      <c r="A4" s="63" t="s">
        <v>65</v>
      </c>
      <c r="B4" s="64">
        <v>0.24</v>
      </c>
      <c r="C4" s="64">
        <v>0.22</v>
      </c>
      <c r="D4" s="64">
        <v>0.2</v>
      </c>
      <c r="E4" s="64">
        <v>0.17</v>
      </c>
      <c r="F4" s="64">
        <v>0.15</v>
      </c>
      <c r="G4" s="64" t="s">
        <v>217</v>
      </c>
      <c r="H4" s="64" t="s">
        <v>217</v>
      </c>
      <c r="I4" s="64" t="s">
        <v>217</v>
      </c>
    </row>
    <row r="5" spans="1:10" x14ac:dyDescent="0.2">
      <c r="A5" s="63" t="s">
        <v>66</v>
      </c>
      <c r="B5" s="64">
        <v>0.2</v>
      </c>
      <c r="C5" s="64">
        <v>0.17</v>
      </c>
      <c r="D5" s="64">
        <v>0.16</v>
      </c>
      <c r="E5" s="64">
        <v>0.14000000000000001</v>
      </c>
      <c r="F5" s="64">
        <v>0.12</v>
      </c>
      <c r="G5" s="64" t="s">
        <v>217</v>
      </c>
      <c r="H5" s="64" t="s">
        <v>217</v>
      </c>
      <c r="I5" s="64" t="s">
        <v>217</v>
      </c>
    </row>
    <row r="6" spans="1:10" x14ac:dyDescent="0.2">
      <c r="A6" s="63" t="s">
        <v>67</v>
      </c>
      <c r="B6" s="64">
        <v>0.24</v>
      </c>
      <c r="C6" s="64">
        <v>0.22</v>
      </c>
      <c r="D6" s="64">
        <v>0.2</v>
      </c>
      <c r="E6" s="64">
        <v>0.17</v>
      </c>
      <c r="F6" s="64">
        <v>0.15</v>
      </c>
      <c r="G6" s="64" t="s">
        <v>217</v>
      </c>
      <c r="H6" s="64" t="s">
        <v>217</v>
      </c>
      <c r="I6" s="64" t="s">
        <v>217</v>
      </c>
    </row>
    <row r="7" spans="1:10" x14ac:dyDescent="0.2">
      <c r="A7" s="63" t="s">
        <v>235</v>
      </c>
      <c r="B7" s="64">
        <v>0.17</v>
      </c>
      <c r="C7" s="64">
        <v>0.15</v>
      </c>
      <c r="D7" s="64">
        <v>0.14000000000000001</v>
      </c>
      <c r="E7" s="64">
        <v>0.12</v>
      </c>
      <c r="F7" s="64">
        <v>0.1</v>
      </c>
      <c r="G7" s="64" t="s">
        <v>217</v>
      </c>
      <c r="H7" s="64" t="s">
        <v>217</v>
      </c>
      <c r="I7" s="64" t="s">
        <v>217</v>
      </c>
    </row>
    <row r="8" spans="1:10" x14ac:dyDescent="0.2">
      <c r="A8" s="63" t="s">
        <v>68</v>
      </c>
      <c r="B8" s="64">
        <v>0.24</v>
      </c>
      <c r="C8" s="64">
        <v>0.22</v>
      </c>
      <c r="D8" s="64">
        <v>0.2</v>
      </c>
      <c r="E8" s="64">
        <v>0.17</v>
      </c>
      <c r="F8" s="64">
        <v>0.15</v>
      </c>
      <c r="G8" s="64" t="s">
        <v>217</v>
      </c>
      <c r="H8" s="64" t="s">
        <v>217</v>
      </c>
      <c r="I8" s="64" t="s">
        <v>217</v>
      </c>
    </row>
    <row r="9" spans="1:10" x14ac:dyDescent="0.2">
      <c r="A9" s="63" t="s">
        <v>69</v>
      </c>
      <c r="B9" s="64">
        <v>0.16</v>
      </c>
      <c r="C9" s="64">
        <v>0.15</v>
      </c>
      <c r="D9" s="64">
        <v>0.13</v>
      </c>
      <c r="E9" s="64">
        <v>0.12</v>
      </c>
      <c r="F9" s="64">
        <v>0.09</v>
      </c>
      <c r="G9" s="64" t="s">
        <v>217</v>
      </c>
      <c r="H9" s="64" t="s">
        <v>217</v>
      </c>
      <c r="I9" s="64" t="s">
        <v>217</v>
      </c>
    </row>
    <row r="10" spans="1:10" x14ac:dyDescent="0.2">
      <c r="A10" s="63" t="s">
        <v>70</v>
      </c>
      <c r="B10" s="64">
        <v>0.12</v>
      </c>
      <c r="C10" s="64">
        <v>0.1</v>
      </c>
      <c r="D10" s="64">
        <v>0.09</v>
      </c>
      <c r="E10" s="64">
        <v>0.08</v>
      </c>
      <c r="F10" s="64">
        <v>7.0000000000000007E-2</v>
      </c>
      <c r="G10" s="64" t="s">
        <v>217</v>
      </c>
      <c r="H10" s="64" t="s">
        <v>217</v>
      </c>
      <c r="I10" s="64" t="s">
        <v>217</v>
      </c>
    </row>
    <row r="11" spans="1:10" x14ac:dyDescent="0.2">
      <c r="A11" s="63" t="s">
        <v>71</v>
      </c>
      <c r="B11" s="64">
        <v>0.17</v>
      </c>
      <c r="C11" s="64">
        <v>0.15</v>
      </c>
      <c r="D11" s="64">
        <v>0.14000000000000001</v>
      </c>
      <c r="E11" s="64">
        <v>0.12</v>
      </c>
      <c r="F11" s="64">
        <v>0.1</v>
      </c>
      <c r="G11" s="64" t="s">
        <v>217</v>
      </c>
      <c r="H11" s="64" t="s">
        <v>217</v>
      </c>
      <c r="I11" s="64" t="s">
        <v>217</v>
      </c>
    </row>
    <row r="12" spans="1:10" x14ac:dyDescent="0.2">
      <c r="A12" s="63" t="s">
        <v>72</v>
      </c>
      <c r="B12" s="64">
        <v>0.15</v>
      </c>
      <c r="C12" s="64">
        <v>0.14000000000000001</v>
      </c>
      <c r="D12" s="64">
        <v>0.12</v>
      </c>
      <c r="E12" s="64">
        <v>0.1</v>
      </c>
      <c r="F12" s="64">
        <v>0.09</v>
      </c>
      <c r="G12" s="64" t="s">
        <v>217</v>
      </c>
      <c r="H12" s="64" t="s">
        <v>217</v>
      </c>
      <c r="I12" s="64" t="s">
        <v>217</v>
      </c>
    </row>
    <row r="13" spans="1:10" x14ac:dyDescent="0.2">
      <c r="A13" s="63" t="s">
        <v>73</v>
      </c>
      <c r="B13" s="64">
        <v>0.24</v>
      </c>
      <c r="C13" s="64">
        <v>0.22</v>
      </c>
      <c r="D13" s="64">
        <v>0.2</v>
      </c>
      <c r="E13" s="64">
        <v>0.17</v>
      </c>
      <c r="F13" s="64">
        <v>0.15</v>
      </c>
      <c r="G13" s="64" t="s">
        <v>217</v>
      </c>
      <c r="H13" s="64" t="s">
        <v>217</v>
      </c>
      <c r="I13" s="64" t="s">
        <v>217</v>
      </c>
    </row>
    <row r="14" spans="1:10" x14ac:dyDescent="0.2">
      <c r="A14" s="63" t="s">
        <v>74</v>
      </c>
      <c r="B14" s="64">
        <v>0.17</v>
      </c>
      <c r="C14" s="64">
        <v>0.15</v>
      </c>
      <c r="D14" s="64">
        <v>0.14000000000000001</v>
      </c>
      <c r="E14" s="64">
        <v>0.12</v>
      </c>
      <c r="F14" s="64">
        <v>0.1</v>
      </c>
      <c r="G14" s="64" t="s">
        <v>217</v>
      </c>
      <c r="H14" s="64" t="s">
        <v>217</v>
      </c>
      <c r="I14" s="64" t="s">
        <v>217</v>
      </c>
    </row>
    <row r="15" spans="1:10" x14ac:dyDescent="0.2">
      <c r="A15" s="63" t="s">
        <v>208</v>
      </c>
      <c r="B15" s="64">
        <v>0.16</v>
      </c>
      <c r="C15" s="64">
        <v>0.15</v>
      </c>
      <c r="D15" s="64">
        <v>0.14000000000000001</v>
      </c>
      <c r="E15" s="64">
        <v>0.12</v>
      </c>
      <c r="F15" s="64">
        <v>0.1</v>
      </c>
      <c r="G15" s="64" t="s">
        <v>217</v>
      </c>
      <c r="H15" s="64" t="s">
        <v>217</v>
      </c>
      <c r="I15" s="64" t="s">
        <v>217</v>
      </c>
    </row>
    <row r="16" spans="1:10" x14ac:dyDescent="0.2">
      <c r="A16" s="63" t="s">
        <v>75</v>
      </c>
      <c r="B16" s="64">
        <v>0.12</v>
      </c>
      <c r="C16" s="64">
        <v>0.1</v>
      </c>
      <c r="D16" s="64">
        <v>0.09</v>
      </c>
      <c r="E16" s="64">
        <v>0.08</v>
      </c>
      <c r="F16" s="64">
        <v>7.0000000000000007E-2</v>
      </c>
      <c r="G16" s="64" t="s">
        <v>217</v>
      </c>
      <c r="H16" s="64" t="s">
        <v>217</v>
      </c>
      <c r="I16" s="64" t="s">
        <v>217</v>
      </c>
    </row>
    <row r="17" spans="1:9" x14ac:dyDescent="0.2">
      <c r="A17" s="63" t="s">
        <v>76</v>
      </c>
      <c r="B17" s="64">
        <v>0.15</v>
      </c>
      <c r="C17" s="64">
        <v>0.14000000000000001</v>
      </c>
      <c r="D17" s="64">
        <v>0.12</v>
      </c>
      <c r="E17" s="64">
        <v>0.1</v>
      </c>
      <c r="F17" s="64">
        <v>0.09</v>
      </c>
      <c r="G17" s="64" t="s">
        <v>217</v>
      </c>
      <c r="H17" s="64" t="s">
        <v>217</v>
      </c>
      <c r="I17" s="64" t="s">
        <v>217</v>
      </c>
    </row>
    <row r="18" spans="1:9" x14ac:dyDescent="0.2">
      <c r="A18" s="63" t="s">
        <v>77</v>
      </c>
      <c r="B18" s="64">
        <v>0.15</v>
      </c>
      <c r="C18" s="64">
        <v>0.14000000000000001</v>
      </c>
      <c r="D18" s="64">
        <v>0.12</v>
      </c>
      <c r="E18" s="64">
        <v>0.1</v>
      </c>
      <c r="F18" s="64">
        <v>0.09</v>
      </c>
      <c r="G18" s="64" t="s">
        <v>217</v>
      </c>
      <c r="H18" s="64" t="s">
        <v>217</v>
      </c>
      <c r="I18" s="64" t="s">
        <v>217</v>
      </c>
    </row>
    <row r="19" spans="1:9" x14ac:dyDescent="0.2">
      <c r="A19" s="63" t="s">
        <v>78</v>
      </c>
      <c r="B19" s="64">
        <v>0.15</v>
      </c>
      <c r="C19" s="64">
        <v>0.14000000000000001</v>
      </c>
      <c r="D19" s="64">
        <v>0.12</v>
      </c>
      <c r="E19" s="64">
        <v>0.1</v>
      </c>
      <c r="F19" s="64">
        <v>0.09</v>
      </c>
      <c r="G19" s="64" t="s">
        <v>217</v>
      </c>
      <c r="H19" s="64" t="s">
        <v>217</v>
      </c>
      <c r="I19" s="64" t="s">
        <v>217</v>
      </c>
    </row>
    <row r="20" spans="1:9" x14ac:dyDescent="0.2">
      <c r="A20" s="63" t="s">
        <v>209</v>
      </c>
      <c r="B20" s="64">
        <v>0.24</v>
      </c>
      <c r="C20" s="64">
        <v>0.22</v>
      </c>
      <c r="D20" s="64">
        <v>0.2</v>
      </c>
      <c r="E20" s="64">
        <v>0.17</v>
      </c>
      <c r="F20" s="64">
        <v>0.15</v>
      </c>
      <c r="G20" s="64" t="s">
        <v>217</v>
      </c>
      <c r="H20" s="64" t="s">
        <v>217</v>
      </c>
      <c r="I20" s="64" t="s">
        <v>217</v>
      </c>
    </row>
    <row r="21" spans="1:9" x14ac:dyDescent="0.2">
      <c r="A21" s="63" t="s">
        <v>79</v>
      </c>
      <c r="B21" s="64">
        <v>0.2</v>
      </c>
      <c r="C21" s="64">
        <v>0.17</v>
      </c>
      <c r="D21" s="64">
        <v>0.16</v>
      </c>
      <c r="E21" s="64">
        <v>0.14000000000000001</v>
      </c>
      <c r="F21" s="64">
        <v>0.12</v>
      </c>
      <c r="G21" s="64" t="s">
        <v>217</v>
      </c>
      <c r="H21" s="64" t="s">
        <v>217</v>
      </c>
      <c r="I21" s="64" t="s">
        <v>217</v>
      </c>
    </row>
    <row r="22" spans="1:9" x14ac:dyDescent="0.2">
      <c r="A22" s="63" t="s">
        <v>80</v>
      </c>
      <c r="B22" s="64">
        <v>0.17</v>
      </c>
      <c r="C22" s="64">
        <v>0.15</v>
      </c>
      <c r="D22" s="64">
        <v>0.14000000000000001</v>
      </c>
      <c r="E22" s="64">
        <v>0.12</v>
      </c>
      <c r="F22" s="64">
        <v>0.1</v>
      </c>
      <c r="G22" s="64" t="s">
        <v>217</v>
      </c>
      <c r="H22" s="64" t="s">
        <v>217</v>
      </c>
      <c r="I22" s="64" t="s">
        <v>217</v>
      </c>
    </row>
    <row r="23" spans="1:9" x14ac:dyDescent="0.2">
      <c r="A23" s="63" t="s">
        <v>81</v>
      </c>
      <c r="B23" s="64">
        <v>0.24</v>
      </c>
      <c r="C23" s="64">
        <v>0.22</v>
      </c>
      <c r="D23" s="64">
        <v>0.2</v>
      </c>
      <c r="E23" s="64">
        <v>0.17</v>
      </c>
      <c r="F23" s="64">
        <v>0.15</v>
      </c>
      <c r="G23" s="64" t="s">
        <v>217</v>
      </c>
      <c r="H23" s="64" t="s">
        <v>217</v>
      </c>
      <c r="I23" s="64" t="s">
        <v>217</v>
      </c>
    </row>
    <row r="24" spans="1:9" x14ac:dyDescent="0.2">
      <c r="A24" s="63" t="s">
        <v>82</v>
      </c>
      <c r="B24" s="64">
        <v>0.15</v>
      </c>
      <c r="C24" s="64">
        <v>0.14000000000000001</v>
      </c>
      <c r="D24" s="64">
        <v>0.12</v>
      </c>
      <c r="E24" s="64">
        <v>0.1</v>
      </c>
      <c r="F24" s="64">
        <v>0.09</v>
      </c>
      <c r="G24" s="64" t="s">
        <v>217</v>
      </c>
      <c r="H24" s="64" t="s">
        <v>217</v>
      </c>
      <c r="I24" s="64" t="s">
        <v>217</v>
      </c>
    </row>
    <row r="25" spans="1:9" x14ac:dyDescent="0.2">
      <c r="A25" s="63" t="s">
        <v>83</v>
      </c>
      <c r="B25" s="64">
        <v>0.12</v>
      </c>
      <c r="C25" s="64">
        <v>0.1</v>
      </c>
      <c r="D25" s="64">
        <v>0.09</v>
      </c>
      <c r="E25" s="64">
        <v>0.08</v>
      </c>
      <c r="F25" s="64">
        <v>7.0000000000000007E-2</v>
      </c>
      <c r="G25" s="64" t="s">
        <v>217</v>
      </c>
      <c r="H25" s="64" t="s">
        <v>217</v>
      </c>
      <c r="I25" s="64" t="s">
        <v>217</v>
      </c>
    </row>
    <row r="26" spans="1:9" x14ac:dyDescent="0.2">
      <c r="A26" s="63" t="s">
        <v>84</v>
      </c>
      <c r="B26" s="64">
        <v>0.17</v>
      </c>
      <c r="C26" s="64">
        <v>0.15</v>
      </c>
      <c r="D26" s="64">
        <v>0.14000000000000001</v>
      </c>
      <c r="E26" s="64">
        <v>0.12</v>
      </c>
      <c r="F26" s="64">
        <v>0.1</v>
      </c>
      <c r="G26" s="64" t="s">
        <v>217</v>
      </c>
      <c r="H26" s="64" t="s">
        <v>217</v>
      </c>
      <c r="I26" s="64" t="s">
        <v>217</v>
      </c>
    </row>
    <row r="27" spans="1:9" x14ac:dyDescent="0.2">
      <c r="A27" s="63" t="s">
        <v>85</v>
      </c>
      <c r="B27" s="64">
        <v>0.24</v>
      </c>
      <c r="C27" s="64">
        <v>0.22</v>
      </c>
      <c r="D27" s="64">
        <v>0.2</v>
      </c>
      <c r="E27" s="64">
        <v>0.17</v>
      </c>
      <c r="F27" s="64">
        <v>0.15</v>
      </c>
      <c r="G27" s="64" t="s">
        <v>217</v>
      </c>
      <c r="H27" s="64" t="s">
        <v>217</v>
      </c>
      <c r="I27" s="64" t="s">
        <v>217</v>
      </c>
    </row>
    <row r="28" spans="1:9" x14ac:dyDescent="0.2">
      <c r="A28" s="63" t="s">
        <v>86</v>
      </c>
      <c r="B28" s="64">
        <v>0.24</v>
      </c>
      <c r="C28" s="64">
        <v>0.22</v>
      </c>
      <c r="D28" s="64">
        <v>0.2</v>
      </c>
      <c r="E28" s="64">
        <v>0.17</v>
      </c>
      <c r="F28" s="64">
        <v>0.15</v>
      </c>
      <c r="G28" s="64" t="s">
        <v>217</v>
      </c>
      <c r="H28" s="64" t="s">
        <v>217</v>
      </c>
      <c r="I28" s="64" t="s">
        <v>217</v>
      </c>
    </row>
    <row r="29" spans="1:9" x14ac:dyDescent="0.2">
      <c r="A29" s="63" t="s">
        <v>87</v>
      </c>
      <c r="B29" s="64">
        <v>0.15</v>
      </c>
      <c r="C29" s="64">
        <v>0.14000000000000001</v>
      </c>
      <c r="D29" s="64">
        <v>0.12</v>
      </c>
      <c r="E29" s="64">
        <v>0.1</v>
      </c>
      <c r="F29" s="64">
        <v>0.09</v>
      </c>
      <c r="G29" s="64" t="s">
        <v>217</v>
      </c>
      <c r="H29" s="64" t="s">
        <v>217</v>
      </c>
      <c r="I29" s="64" t="s">
        <v>217</v>
      </c>
    </row>
    <row r="30" spans="1:9" x14ac:dyDescent="0.2">
      <c r="A30" s="63" t="s">
        <v>88</v>
      </c>
      <c r="B30" s="64">
        <v>0.2</v>
      </c>
      <c r="C30" s="64">
        <v>0.17</v>
      </c>
      <c r="D30" s="64">
        <v>0.16</v>
      </c>
      <c r="E30" s="64">
        <v>0.14000000000000001</v>
      </c>
      <c r="F30" s="64">
        <v>0.12</v>
      </c>
      <c r="G30" s="64" t="s">
        <v>217</v>
      </c>
      <c r="H30" s="64" t="s">
        <v>217</v>
      </c>
      <c r="I30" s="64" t="s">
        <v>217</v>
      </c>
    </row>
    <row r="31" spans="1:9" x14ac:dyDescent="0.2">
      <c r="A31" s="63" t="s">
        <v>89</v>
      </c>
      <c r="B31" s="64">
        <v>0.24</v>
      </c>
      <c r="C31" s="64">
        <v>0.22</v>
      </c>
      <c r="D31" s="64">
        <v>0.2</v>
      </c>
      <c r="E31" s="64">
        <v>0.17</v>
      </c>
      <c r="F31" s="64">
        <v>0.15</v>
      </c>
      <c r="G31" s="64" t="s">
        <v>217</v>
      </c>
      <c r="H31" s="64" t="s">
        <v>217</v>
      </c>
      <c r="I31" s="64" t="s">
        <v>217</v>
      </c>
    </row>
    <row r="32" spans="1:9" x14ac:dyDescent="0.2">
      <c r="A32" s="63" t="s">
        <v>90</v>
      </c>
      <c r="B32" s="64">
        <v>0.2</v>
      </c>
      <c r="C32" s="64">
        <v>0.17</v>
      </c>
      <c r="D32" s="64">
        <v>0.16</v>
      </c>
      <c r="E32" s="64">
        <v>0.14000000000000001</v>
      </c>
      <c r="F32" s="64">
        <v>0.12</v>
      </c>
      <c r="G32" s="64" t="s">
        <v>217</v>
      </c>
      <c r="H32" s="64" t="s">
        <v>217</v>
      </c>
      <c r="I32" s="64" t="s">
        <v>217</v>
      </c>
    </row>
    <row r="33" spans="1:9" x14ac:dyDescent="0.2">
      <c r="A33" s="63" t="s">
        <v>91</v>
      </c>
      <c r="B33" s="64">
        <v>0.15</v>
      </c>
      <c r="C33" s="64">
        <v>0.14000000000000001</v>
      </c>
      <c r="D33" s="64">
        <v>0.12</v>
      </c>
      <c r="E33" s="64">
        <v>0.1</v>
      </c>
      <c r="F33" s="64">
        <v>0.09</v>
      </c>
      <c r="G33" s="64" t="s">
        <v>217</v>
      </c>
      <c r="H33" s="64" t="s">
        <v>217</v>
      </c>
      <c r="I33" s="64" t="s">
        <v>217</v>
      </c>
    </row>
    <row r="34" spans="1:9" x14ac:dyDescent="0.2">
      <c r="A34" s="63" t="s">
        <v>210</v>
      </c>
      <c r="B34" s="64">
        <v>0.15</v>
      </c>
      <c r="C34" s="64">
        <v>0.14000000000000001</v>
      </c>
      <c r="D34" s="64">
        <v>0.12</v>
      </c>
      <c r="E34" s="64">
        <v>0.1</v>
      </c>
      <c r="F34" s="64">
        <v>0.09</v>
      </c>
      <c r="G34" s="64" t="s">
        <v>217</v>
      </c>
      <c r="H34" s="64" t="s">
        <v>217</v>
      </c>
      <c r="I34" s="64" t="s">
        <v>217</v>
      </c>
    </row>
    <row r="35" spans="1:9" x14ac:dyDescent="0.2">
      <c r="A35" s="63" t="s">
        <v>211</v>
      </c>
      <c r="B35" s="64">
        <v>0.2</v>
      </c>
      <c r="C35" s="64">
        <v>0.17</v>
      </c>
      <c r="D35" s="64">
        <v>0.15</v>
      </c>
      <c r="E35" s="64">
        <v>0.14000000000000001</v>
      </c>
      <c r="F35" s="64">
        <v>0.12</v>
      </c>
      <c r="G35" s="64" t="s">
        <v>217</v>
      </c>
      <c r="H35" s="64" t="s">
        <v>217</v>
      </c>
      <c r="I35" s="64" t="s">
        <v>217</v>
      </c>
    </row>
    <row r="36" spans="1:9" x14ac:dyDescent="0.2">
      <c r="A36" s="63" t="s">
        <v>92</v>
      </c>
      <c r="B36" s="64">
        <v>0.16</v>
      </c>
      <c r="C36" s="64">
        <v>0.15</v>
      </c>
      <c r="D36" s="64">
        <v>0.13</v>
      </c>
      <c r="E36" s="64">
        <v>0.12</v>
      </c>
      <c r="F36" s="64">
        <v>0.09</v>
      </c>
      <c r="G36" s="64" t="s">
        <v>217</v>
      </c>
      <c r="H36" s="64" t="s">
        <v>217</v>
      </c>
      <c r="I36" s="64" t="s">
        <v>217</v>
      </c>
    </row>
    <row r="37" spans="1:9" x14ac:dyDescent="0.2">
      <c r="A37" s="63" t="s">
        <v>236</v>
      </c>
      <c r="B37" s="64">
        <v>0.15</v>
      </c>
      <c r="C37" s="64">
        <v>0.14000000000000001</v>
      </c>
      <c r="D37" s="64">
        <v>0.12</v>
      </c>
      <c r="E37" s="64">
        <v>0.1</v>
      </c>
      <c r="F37" s="64">
        <v>5</v>
      </c>
      <c r="G37" s="64" t="s">
        <v>217</v>
      </c>
      <c r="H37" s="64" t="s">
        <v>217</v>
      </c>
      <c r="I37" s="64" t="s">
        <v>217</v>
      </c>
    </row>
    <row r="38" spans="1:9" x14ac:dyDescent="0.2">
      <c r="A38" s="63" t="s">
        <v>93</v>
      </c>
      <c r="B38" s="64">
        <v>0.16</v>
      </c>
      <c r="C38" s="64">
        <v>0.15</v>
      </c>
      <c r="D38" s="64">
        <v>0.13</v>
      </c>
      <c r="E38" s="64">
        <v>0.12</v>
      </c>
      <c r="F38" s="64">
        <v>0.09</v>
      </c>
      <c r="G38" s="64" t="s">
        <v>217</v>
      </c>
      <c r="H38" s="64" t="s">
        <v>217</v>
      </c>
      <c r="I38" s="64" t="s">
        <v>217</v>
      </c>
    </row>
    <row r="39" spans="1:9" x14ac:dyDescent="0.2">
      <c r="A39" s="63" t="s">
        <v>94</v>
      </c>
      <c r="B39" s="64">
        <v>0.17</v>
      </c>
      <c r="C39" s="64">
        <v>0.15</v>
      </c>
      <c r="D39" s="64">
        <v>0.14000000000000001</v>
      </c>
      <c r="E39" s="64">
        <v>0.12</v>
      </c>
      <c r="F39" s="64">
        <v>0.1</v>
      </c>
      <c r="G39" s="64" t="s">
        <v>217</v>
      </c>
      <c r="H39" s="64" t="s">
        <v>217</v>
      </c>
      <c r="I39" s="64" t="s">
        <v>217</v>
      </c>
    </row>
    <row r="40" spans="1:9" x14ac:dyDescent="0.2">
      <c r="A40" s="63" t="s">
        <v>95</v>
      </c>
      <c r="B40" s="64">
        <v>0.17</v>
      </c>
      <c r="C40" s="64">
        <v>0.15</v>
      </c>
      <c r="D40" s="64">
        <v>0.14000000000000001</v>
      </c>
      <c r="E40" s="64">
        <v>0.12</v>
      </c>
      <c r="F40" s="64">
        <v>0.1</v>
      </c>
      <c r="G40" s="64" t="s">
        <v>217</v>
      </c>
      <c r="H40" s="64" t="s">
        <v>217</v>
      </c>
      <c r="I40" s="64" t="s">
        <v>217</v>
      </c>
    </row>
    <row r="41" spans="1:9" x14ac:dyDescent="0.2">
      <c r="A41" s="63" t="s">
        <v>96</v>
      </c>
      <c r="B41" s="64">
        <v>0.23</v>
      </c>
      <c r="C41" s="64">
        <v>0.21</v>
      </c>
      <c r="D41" s="64">
        <v>0.2</v>
      </c>
      <c r="E41" s="64">
        <v>0.16</v>
      </c>
      <c r="F41" s="64">
        <v>0.14000000000000001</v>
      </c>
      <c r="G41" s="64" t="s">
        <v>217</v>
      </c>
      <c r="H41" s="64" t="s">
        <v>217</v>
      </c>
      <c r="I41" s="64" t="s">
        <v>217</v>
      </c>
    </row>
    <row r="42" spans="1:9" x14ac:dyDescent="0.2">
      <c r="A42" s="63" t="s">
        <v>97</v>
      </c>
      <c r="B42" s="64">
        <v>0.17</v>
      </c>
      <c r="C42" s="64">
        <v>0.15</v>
      </c>
      <c r="D42" s="64">
        <v>0.14000000000000001</v>
      </c>
      <c r="E42" s="64">
        <v>0.12</v>
      </c>
      <c r="F42" s="64">
        <v>0.1</v>
      </c>
      <c r="G42" s="64" t="s">
        <v>217</v>
      </c>
      <c r="H42" s="64" t="s">
        <v>217</v>
      </c>
      <c r="I42" s="64" t="s">
        <v>217</v>
      </c>
    </row>
    <row r="43" spans="1:9" x14ac:dyDescent="0.2">
      <c r="A43" s="63" t="s">
        <v>98</v>
      </c>
      <c r="B43" s="64">
        <v>0.2</v>
      </c>
      <c r="C43" s="64">
        <v>0.17</v>
      </c>
      <c r="D43" s="64">
        <v>0.16</v>
      </c>
      <c r="E43" s="64">
        <v>0.14000000000000001</v>
      </c>
      <c r="F43" s="64">
        <v>0.12</v>
      </c>
      <c r="G43" s="64" t="s">
        <v>217</v>
      </c>
      <c r="H43" s="64" t="s">
        <v>217</v>
      </c>
      <c r="I43" s="64" t="s">
        <v>217</v>
      </c>
    </row>
    <row r="44" spans="1:9" x14ac:dyDescent="0.2">
      <c r="A44" s="63" t="s">
        <v>99</v>
      </c>
      <c r="B44" s="64">
        <v>0.15</v>
      </c>
      <c r="C44" s="64">
        <v>0.14000000000000001</v>
      </c>
      <c r="D44" s="64">
        <v>0.12</v>
      </c>
      <c r="E44" s="64">
        <v>0.1</v>
      </c>
      <c r="F44" s="64">
        <v>0.09</v>
      </c>
      <c r="G44" s="64" t="s">
        <v>217</v>
      </c>
      <c r="H44" s="64" t="s">
        <v>217</v>
      </c>
      <c r="I44" s="64" t="s">
        <v>217</v>
      </c>
    </row>
    <row r="45" spans="1:9" x14ac:dyDescent="0.2">
      <c r="A45" s="63" t="s">
        <v>100</v>
      </c>
      <c r="B45" s="64">
        <v>0.15</v>
      </c>
      <c r="C45" s="64">
        <v>0.14000000000000001</v>
      </c>
      <c r="D45" s="64">
        <v>0.12</v>
      </c>
      <c r="E45" s="64">
        <v>0.1</v>
      </c>
      <c r="F45" s="64">
        <v>0.09</v>
      </c>
      <c r="G45" s="64" t="s">
        <v>217</v>
      </c>
      <c r="H45" s="64" t="s">
        <v>217</v>
      </c>
      <c r="I45" s="64" t="s">
        <v>217</v>
      </c>
    </row>
    <row r="46" spans="1:9" x14ac:dyDescent="0.2">
      <c r="A46" s="63" t="s">
        <v>101</v>
      </c>
      <c r="B46" s="64">
        <v>0.12</v>
      </c>
      <c r="C46" s="64">
        <v>0.1</v>
      </c>
      <c r="D46" s="64">
        <v>0.09</v>
      </c>
      <c r="E46" s="64">
        <v>0.08</v>
      </c>
      <c r="F46" s="64">
        <v>7.0000000000000007E-2</v>
      </c>
      <c r="G46" s="64" t="s">
        <v>217</v>
      </c>
      <c r="H46" s="64" t="s">
        <v>217</v>
      </c>
      <c r="I46" s="64" t="s">
        <v>217</v>
      </c>
    </row>
    <row r="47" spans="1:9" x14ac:dyDescent="0.2">
      <c r="A47" s="63" t="s">
        <v>102</v>
      </c>
      <c r="B47" s="64">
        <v>0.14000000000000001</v>
      </c>
      <c r="C47" s="64">
        <v>0.13</v>
      </c>
      <c r="D47" s="64">
        <v>0.12</v>
      </c>
      <c r="E47" s="64">
        <v>0.09</v>
      </c>
      <c r="F47" s="64">
        <v>0.08</v>
      </c>
      <c r="G47" s="64" t="s">
        <v>217</v>
      </c>
      <c r="H47" s="64" t="s">
        <v>217</v>
      </c>
      <c r="I47" s="64" t="s">
        <v>217</v>
      </c>
    </row>
    <row r="48" spans="1:9" x14ac:dyDescent="0.2">
      <c r="A48" s="63" t="s">
        <v>103</v>
      </c>
      <c r="B48" s="64">
        <v>0.15</v>
      </c>
      <c r="C48" s="64">
        <v>0.14000000000000001</v>
      </c>
      <c r="D48" s="64">
        <v>0.12</v>
      </c>
      <c r="E48" s="64">
        <v>0.1</v>
      </c>
      <c r="F48" s="64">
        <v>0.09</v>
      </c>
      <c r="G48" s="64" t="s">
        <v>217</v>
      </c>
      <c r="H48" s="64" t="s">
        <v>217</v>
      </c>
      <c r="I48" s="64" t="s">
        <v>217</v>
      </c>
    </row>
    <row r="49" spans="1:9" x14ac:dyDescent="0.2">
      <c r="A49" s="63" t="s">
        <v>212</v>
      </c>
      <c r="B49" s="64">
        <v>0.15</v>
      </c>
      <c r="C49" s="64">
        <v>0.14000000000000001</v>
      </c>
      <c r="D49" s="64">
        <v>0.12</v>
      </c>
      <c r="E49" s="64">
        <v>0.1</v>
      </c>
      <c r="F49" s="64">
        <v>0.09</v>
      </c>
      <c r="G49" s="64" t="s">
        <v>217</v>
      </c>
      <c r="H49" s="64" t="s">
        <v>217</v>
      </c>
      <c r="I49" s="64" t="s">
        <v>217</v>
      </c>
    </row>
    <row r="50" spans="1:9" x14ac:dyDescent="0.2">
      <c r="A50" s="63" t="s">
        <v>213</v>
      </c>
      <c r="B50" s="64">
        <v>0.24</v>
      </c>
      <c r="C50" s="64">
        <v>0.22</v>
      </c>
      <c r="D50" s="64">
        <v>0.2</v>
      </c>
      <c r="E50" s="64">
        <v>0.17</v>
      </c>
      <c r="F50" s="64">
        <v>0.15</v>
      </c>
      <c r="G50" s="64" t="s">
        <v>217</v>
      </c>
      <c r="H50" s="64" t="s">
        <v>217</v>
      </c>
      <c r="I50" s="64" t="s">
        <v>217</v>
      </c>
    </row>
    <row r="51" spans="1:9" x14ac:dyDescent="0.2">
      <c r="A51" s="63" t="s">
        <v>104</v>
      </c>
      <c r="B51" s="64">
        <v>0.18</v>
      </c>
      <c r="C51" s="64">
        <v>0.16</v>
      </c>
      <c r="D51" s="64">
        <v>0.15</v>
      </c>
      <c r="E51" s="64">
        <v>0.13</v>
      </c>
      <c r="F51" s="64">
        <v>0.1</v>
      </c>
      <c r="G51" s="64" t="s">
        <v>217</v>
      </c>
      <c r="H51" s="64" t="s">
        <v>217</v>
      </c>
      <c r="I51" s="64" t="s">
        <v>217</v>
      </c>
    </row>
    <row r="52" spans="1:9" x14ac:dyDescent="0.2">
      <c r="A52" s="63" t="s">
        <v>105</v>
      </c>
      <c r="B52" s="64">
        <v>0.2</v>
      </c>
      <c r="C52" s="64">
        <v>0.17</v>
      </c>
      <c r="D52" s="64">
        <v>0.16</v>
      </c>
      <c r="E52" s="64">
        <v>0.14000000000000001</v>
      </c>
      <c r="F52" s="64">
        <v>0.12</v>
      </c>
      <c r="G52" s="64" t="s">
        <v>217</v>
      </c>
      <c r="H52" s="64" t="s">
        <v>217</v>
      </c>
      <c r="I52" s="64" t="s">
        <v>217</v>
      </c>
    </row>
    <row r="53" spans="1:9" x14ac:dyDescent="0.2">
      <c r="A53" s="63" t="s">
        <v>106</v>
      </c>
      <c r="B53" s="64" t="s">
        <v>217</v>
      </c>
      <c r="C53" s="64" t="s">
        <v>217</v>
      </c>
      <c r="D53" s="64" t="s">
        <v>217</v>
      </c>
      <c r="E53" s="64" t="s">
        <v>217</v>
      </c>
      <c r="F53" s="64" t="s">
        <v>217</v>
      </c>
      <c r="G53" s="64">
        <v>0.3</v>
      </c>
      <c r="H53" s="64">
        <v>0.28000000000000003</v>
      </c>
      <c r="I53" s="64">
        <v>0.24</v>
      </c>
    </row>
    <row r="54" spans="1:9" x14ac:dyDescent="0.2">
      <c r="A54" s="63" t="s">
        <v>107</v>
      </c>
      <c r="B54" s="64" t="s">
        <v>217</v>
      </c>
      <c r="C54" s="64" t="s">
        <v>217</v>
      </c>
      <c r="D54" s="64" t="s">
        <v>217</v>
      </c>
      <c r="E54" s="64" t="s">
        <v>217</v>
      </c>
      <c r="F54" s="64" t="s">
        <v>217</v>
      </c>
      <c r="G54" s="64">
        <v>0.46</v>
      </c>
      <c r="H54" s="64">
        <v>0.43</v>
      </c>
      <c r="I54" s="64">
        <v>0.41</v>
      </c>
    </row>
    <row r="55" spans="1:9" x14ac:dyDescent="0.2">
      <c r="A55" s="63" t="s">
        <v>108</v>
      </c>
      <c r="B55" s="64" t="s">
        <v>217</v>
      </c>
      <c r="C55" s="64" t="s">
        <v>217</v>
      </c>
      <c r="D55" s="64" t="s">
        <v>217</v>
      </c>
      <c r="E55" s="64" t="s">
        <v>217</v>
      </c>
      <c r="F55" s="64" t="s">
        <v>217</v>
      </c>
      <c r="G55" s="64">
        <v>0.6</v>
      </c>
      <c r="H55" s="64">
        <v>0.57999999999999996</v>
      </c>
      <c r="I55" s="64">
        <v>0.54</v>
      </c>
    </row>
    <row r="56" spans="1:9" x14ac:dyDescent="0.2">
      <c r="A56" s="63" t="s">
        <v>57</v>
      </c>
      <c r="B56" s="64" t="s">
        <v>217</v>
      </c>
      <c r="C56" s="64" t="s">
        <v>217</v>
      </c>
      <c r="D56" s="64" t="s">
        <v>217</v>
      </c>
      <c r="E56" s="64" t="s">
        <v>217</v>
      </c>
      <c r="F56" s="64" t="s">
        <v>217</v>
      </c>
      <c r="G56" s="64">
        <v>0.12</v>
      </c>
      <c r="H56" s="64">
        <v>0.12</v>
      </c>
      <c r="I56" s="64">
        <v>0.1</v>
      </c>
    </row>
    <row r="57" spans="1:9" x14ac:dyDescent="0.2">
      <c r="A57" s="63" t="s">
        <v>109</v>
      </c>
      <c r="B57" s="64" t="s">
        <v>217</v>
      </c>
      <c r="C57" s="64" t="s">
        <v>217</v>
      </c>
      <c r="D57" s="64" t="s">
        <v>217</v>
      </c>
      <c r="E57" s="64" t="s">
        <v>217</v>
      </c>
      <c r="F57" s="64" t="s">
        <v>217</v>
      </c>
      <c r="G57" s="64">
        <v>0.1</v>
      </c>
      <c r="H57" s="64">
        <v>0.1</v>
      </c>
      <c r="I57" s="64">
        <v>0.09</v>
      </c>
    </row>
    <row r="58" spans="1:9" x14ac:dyDescent="0.2">
      <c r="A58" s="63" t="s">
        <v>7</v>
      </c>
      <c r="B58" s="64" t="s">
        <v>217</v>
      </c>
      <c r="C58" s="64" t="s">
        <v>217</v>
      </c>
      <c r="D58" s="64" t="s">
        <v>217</v>
      </c>
      <c r="E58" s="64" t="s">
        <v>217</v>
      </c>
      <c r="F58" s="64" t="s">
        <v>217</v>
      </c>
      <c r="G58" s="64">
        <v>0.1</v>
      </c>
      <c r="H58" s="64">
        <v>0.1</v>
      </c>
      <c r="I58" s="64">
        <v>0.09</v>
      </c>
    </row>
    <row r="59" spans="1:9" x14ac:dyDescent="0.2">
      <c r="A59" s="63" t="s">
        <v>8</v>
      </c>
      <c r="B59" s="64" t="s">
        <v>217</v>
      </c>
      <c r="C59" s="64" t="s">
        <v>217</v>
      </c>
      <c r="D59" s="64" t="s">
        <v>217</v>
      </c>
      <c r="E59" s="64" t="s">
        <v>217</v>
      </c>
      <c r="F59" s="64" t="s">
        <v>217</v>
      </c>
      <c r="G59" s="64">
        <v>0.03</v>
      </c>
      <c r="H59" s="64">
        <v>0.03</v>
      </c>
      <c r="I59" s="64">
        <v>0.03</v>
      </c>
    </row>
    <row r="60" spans="1:9" x14ac:dyDescent="0.2">
      <c r="A60" s="63" t="s">
        <v>115</v>
      </c>
      <c r="B60" s="64" t="s">
        <v>217</v>
      </c>
      <c r="C60" s="64" t="s">
        <v>217</v>
      </c>
      <c r="D60" s="64" t="s">
        <v>217</v>
      </c>
      <c r="E60" s="64" t="s">
        <v>217</v>
      </c>
      <c r="F60" s="64" t="s">
        <v>217</v>
      </c>
      <c r="G60" s="64">
        <v>0.16</v>
      </c>
      <c r="H60" s="64">
        <v>0.16</v>
      </c>
      <c r="I60" s="64">
        <v>0.15</v>
      </c>
    </row>
    <row r="61" spans="1:9" x14ac:dyDescent="0.2">
      <c r="A61" s="63" t="s">
        <v>110</v>
      </c>
      <c r="B61" s="64" t="s">
        <v>217</v>
      </c>
      <c r="C61" s="64" t="s">
        <v>217</v>
      </c>
      <c r="D61" s="64" t="s">
        <v>217</v>
      </c>
      <c r="E61" s="64" t="s">
        <v>217</v>
      </c>
      <c r="F61" s="64" t="s">
        <v>217</v>
      </c>
      <c r="G61" s="64">
        <v>0.13</v>
      </c>
      <c r="H61" s="64">
        <v>0.13</v>
      </c>
      <c r="I61" s="64">
        <v>0.12</v>
      </c>
    </row>
    <row r="62" spans="1:9" x14ac:dyDescent="0.2">
      <c r="A62" s="63" t="s">
        <v>116</v>
      </c>
      <c r="B62" s="64" t="s">
        <v>217</v>
      </c>
      <c r="C62" s="64" t="s">
        <v>217</v>
      </c>
      <c r="D62" s="64" t="s">
        <v>217</v>
      </c>
      <c r="E62" s="64" t="s">
        <v>217</v>
      </c>
      <c r="F62" s="64" t="s">
        <v>217</v>
      </c>
      <c r="G62" s="64">
        <v>0.2</v>
      </c>
      <c r="H62" s="64">
        <v>0.18</v>
      </c>
      <c r="I62" s="64">
        <v>0.17</v>
      </c>
    </row>
    <row r="63" spans="1:9" x14ac:dyDescent="0.2">
      <c r="A63" s="63" t="s">
        <v>111</v>
      </c>
      <c r="B63" s="64" t="s">
        <v>217</v>
      </c>
      <c r="C63" s="64">
        <v>0.23</v>
      </c>
      <c r="D63" s="64">
        <v>0.21</v>
      </c>
      <c r="E63" s="64">
        <v>0.18</v>
      </c>
      <c r="F63" s="64">
        <v>0.16</v>
      </c>
      <c r="G63" s="64" t="s">
        <v>217</v>
      </c>
      <c r="H63" s="64" t="s">
        <v>217</v>
      </c>
      <c r="I63" s="64" t="s">
        <v>217</v>
      </c>
    </row>
    <row r="64" spans="1:9" x14ac:dyDescent="0.2">
      <c r="A64" s="63" t="s">
        <v>214</v>
      </c>
      <c r="B64" s="64" t="s">
        <v>217</v>
      </c>
      <c r="C64" s="64" t="s">
        <v>217</v>
      </c>
      <c r="D64" s="64">
        <v>0.23</v>
      </c>
      <c r="E64" s="64">
        <v>0.21</v>
      </c>
      <c r="F64" s="64" t="s">
        <v>217</v>
      </c>
      <c r="G64" s="64">
        <v>0.2</v>
      </c>
      <c r="H64" s="64">
        <v>0.18</v>
      </c>
      <c r="I64" s="64">
        <v>0.17</v>
      </c>
    </row>
    <row r="65" spans="1:9" x14ac:dyDescent="0.2">
      <c r="A65" s="63" t="s">
        <v>112</v>
      </c>
      <c r="B65" s="64" t="s">
        <v>217</v>
      </c>
      <c r="C65" s="64" t="s">
        <v>217</v>
      </c>
      <c r="D65" s="64" t="s">
        <v>217</v>
      </c>
      <c r="E65" s="64" t="s">
        <v>217</v>
      </c>
      <c r="F65" s="64" t="s">
        <v>217</v>
      </c>
      <c r="G65" s="64">
        <v>0.09</v>
      </c>
      <c r="H65" s="64">
        <v>0.08</v>
      </c>
      <c r="I65" s="64">
        <v>0.08</v>
      </c>
    </row>
    <row r="66" spans="1:9" x14ac:dyDescent="0.2">
      <c r="A66" s="63" t="s">
        <v>113</v>
      </c>
      <c r="B66" s="64" t="s">
        <v>217</v>
      </c>
      <c r="C66" s="64" t="s">
        <v>217</v>
      </c>
      <c r="D66" s="64" t="s">
        <v>217</v>
      </c>
      <c r="E66" s="64" t="s">
        <v>217</v>
      </c>
      <c r="F66" s="64" t="s">
        <v>217</v>
      </c>
      <c r="G66" s="64">
        <v>0.08</v>
      </c>
      <c r="H66" s="64">
        <v>0.08</v>
      </c>
      <c r="I66" s="64">
        <v>0.08</v>
      </c>
    </row>
    <row r="67" spans="1:9" x14ac:dyDescent="0.2">
      <c r="A67" s="63" t="s">
        <v>114</v>
      </c>
      <c r="B67" s="64" t="s">
        <v>217</v>
      </c>
      <c r="C67" s="64" t="s">
        <v>217</v>
      </c>
      <c r="D67" s="64" t="s">
        <v>217</v>
      </c>
      <c r="E67" s="64" t="s">
        <v>217</v>
      </c>
      <c r="F67" s="64" t="s">
        <v>217</v>
      </c>
      <c r="G67" s="64">
        <v>0.17</v>
      </c>
      <c r="H67" s="64">
        <v>0.17</v>
      </c>
      <c r="I67" s="64">
        <v>0.16</v>
      </c>
    </row>
  </sheetData>
  <sheetProtection algorithmName="SHA-512" hashValue="YO2pq8fGsgpkUZ7RGNqeVUTS+RE4pCOhUlDQe1dY8VmXs5n91LcYLLwdZO2PknN50cMozd7JTz57uy749z/MjA==" saltValue="/s/EoH6sILEyo+QhkmDF7A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/>
  <dimension ref="A1:B2"/>
  <sheetViews>
    <sheetView workbookViewId="0">
      <selection activeCell="B2" sqref="B2"/>
    </sheetView>
  </sheetViews>
  <sheetFormatPr defaultRowHeight="15" x14ac:dyDescent="0.25"/>
  <cols>
    <col min="1" max="1" width="13.28515625" customWidth="1"/>
    <col min="2" max="2" width="12.28515625" bestFit="1" customWidth="1"/>
  </cols>
  <sheetData>
    <row r="1" spans="1:2" x14ac:dyDescent="0.25">
      <c r="A1" s="66" t="s">
        <v>220</v>
      </c>
      <c r="B1" s="66" t="s">
        <v>221</v>
      </c>
    </row>
    <row r="2" spans="1:2" x14ac:dyDescent="0.25">
      <c r="A2" s="67" t="s">
        <v>222</v>
      </c>
      <c r="B2" t="s">
        <v>243</v>
      </c>
    </row>
  </sheetData>
  <sheetProtection algorithmName="SHA-512" hashValue="JLcDSAXjZaCbvjkcksua7NimOVmnKAywHGxkqSpQCaebKzBy66psy3TRpk6+/32aTOKbgBCrhwganaAl1Kb/2A==" saltValue="3fxUgWWHltf2lY4JHDBMA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22</vt:i4>
      </vt:variant>
      <vt:variant>
        <vt:lpstr>Pomenované rozsahy</vt:lpstr>
      </vt:variant>
      <vt:variant>
        <vt:i4>70</vt:i4>
      </vt:variant>
    </vt:vector>
  </HeadingPairs>
  <TitlesOfParts>
    <vt:vector size="92" baseType="lpstr">
      <vt:lpstr>TEST</vt:lpstr>
      <vt:lpstr>PONUKA</vt:lpstr>
      <vt:lpstr>C_ANO_NIE</vt:lpstr>
      <vt:lpstr>C_FREKVENCIA</vt:lpstr>
      <vt:lpstr>C_KASKO_BALIK</vt:lpstr>
      <vt:lpstr>C_DRUH_VOZIDLA</vt:lpstr>
      <vt:lpstr>C_VOZIDLA</vt:lpstr>
      <vt:lpstr>C_SPOLUUCASTI</vt:lpstr>
      <vt:lpstr>C_POCET_SEDADIEL</vt:lpstr>
      <vt:lpstr>C_ZABEZPECENIE</vt:lpstr>
      <vt:lpstr>C_DP_URAZ_BALIK</vt:lpstr>
      <vt:lpstr>C_DP_BATOZINA</vt:lpstr>
      <vt:lpstr>C_DP_SKLO</vt:lpstr>
      <vt:lpstr>C_DP_ASIST</vt:lpstr>
      <vt:lpstr>C_URAZ_VOZIDLO</vt:lpstr>
      <vt:lpstr>C_OBCHODNA_ZLAVA</vt:lpstr>
      <vt:lpstr>S_HAVARIA_ZIVEL_ODCUDZENIE_1</vt:lpstr>
      <vt:lpstr>S_HAVARIA_ZIVEL_ODCUDZENIE_2</vt:lpstr>
      <vt:lpstr>S_HAVARIA_ZIVEL_ODCUDZENIE_3</vt:lpstr>
      <vt:lpstr>S_HAVARIA_ZIVEL_1</vt:lpstr>
      <vt:lpstr>S_HAVARIA_ZIVEL_2</vt:lpstr>
      <vt:lpstr>JUMPRE</vt:lpstr>
      <vt:lpstr>AB_SKRY_STLPCE1</vt:lpstr>
      <vt:lpstr>AB_UKAZ_STLPCE1</vt:lpstr>
      <vt:lpstr>C_ANO_NIE</vt:lpstr>
      <vt:lpstr>C_DP_ASIST</vt:lpstr>
      <vt:lpstr>C_DP_BATOZINA</vt:lpstr>
      <vt:lpstr>C_DP_SKLO</vt:lpstr>
      <vt:lpstr>C_DP_URAZ_BALIK</vt:lpstr>
      <vt:lpstr>C_DRUH_VOZIDLA</vt:lpstr>
      <vt:lpstr>C_FREKVENCIA</vt:lpstr>
      <vt:lpstr>C_KASKO_BALIK</vt:lpstr>
      <vt:lpstr>C_OBCHODNA_ZLAVA</vt:lpstr>
      <vt:lpstr>C_POCET_SEDADIEL</vt:lpstr>
      <vt:lpstr>C_SPOLUUCAST_SP1</vt:lpstr>
      <vt:lpstr>C_SPOLUUCAST_SP2</vt:lpstr>
      <vt:lpstr>C_SPOLUUCAST_SP3</vt:lpstr>
      <vt:lpstr>C_SPOLUUCAST_SP4</vt:lpstr>
      <vt:lpstr>C_URAZ_VOZIDLO</vt:lpstr>
      <vt:lpstr>C_VOZIDLA_AUT</vt:lpstr>
      <vt:lpstr>C_VOZIDLA_MC</vt:lpstr>
      <vt:lpstr>C_VOZIDLA_NAV</vt:lpstr>
      <vt:lpstr>C_VOZIDLA_NV</vt:lpstr>
      <vt:lpstr>C_VOZIDLA_OA</vt:lpstr>
      <vt:lpstr>C_VOZIDLA_OBA</vt:lpstr>
      <vt:lpstr>C_VOZIDLA_PV1</vt:lpstr>
      <vt:lpstr>C_VOZIDLA_PV2</vt:lpstr>
      <vt:lpstr>C_VOZIDLA_TA</vt:lpstr>
      <vt:lpstr>C_VOZIDLA_TR</vt:lpstr>
      <vt:lpstr>C_ZABEZPECENIE</vt:lpstr>
      <vt:lpstr>CISLO_HPZ</vt:lpstr>
      <vt:lpstr>DP_DATA</vt:lpstr>
      <vt:lpstr>FREKVENCIA</vt:lpstr>
      <vt:lpstr>HAV_ZIV</vt:lpstr>
      <vt:lpstr>HAV_ZIV_ODC</vt:lpstr>
      <vt:lpstr>JP_STLPCE12</vt:lpstr>
      <vt:lpstr>OBCHODNA_ZLAVA</vt:lpstr>
      <vt:lpstr>OBJEMOVA_ZLAVA</vt:lpstr>
      <vt:lpstr>PONUKA!Oblasť_tlače</vt:lpstr>
      <vt:lpstr>PrvaBunkaDat</vt:lpstr>
      <vt:lpstr>RIADKY_PONUKA</vt:lpstr>
      <vt:lpstr>C_DRUH_VOZIDLA!S_DATA</vt:lpstr>
      <vt:lpstr>S_HAVARIA_ZIVEL_1!S_DATA</vt:lpstr>
      <vt:lpstr>S_HAVARIA_ZIVEL_2!S_DATA</vt:lpstr>
      <vt:lpstr>S_HAVARIA_ZIVEL_ODCUDZENIE_1!S_DATA</vt:lpstr>
      <vt:lpstr>S_HAVARIA_ZIVEL_ODCUDZENIE_2!S_DATA</vt:lpstr>
      <vt:lpstr>S_HAVARIA_ZIVEL_ODCUDZENIE_3!S_DATA</vt:lpstr>
      <vt:lpstr>S_DP_BATOZINA</vt:lpstr>
      <vt:lpstr>S_DP_SKLO</vt:lpstr>
      <vt:lpstr>S_DP_URAZ_BALIK</vt:lpstr>
      <vt:lpstr>C_DRUH_VOZIDLA!S_HR</vt:lpstr>
      <vt:lpstr>S_HAVARIA_ZIVEL_1!S_HR</vt:lpstr>
      <vt:lpstr>S_HAVARIA_ZIVEL_2!S_HR</vt:lpstr>
      <vt:lpstr>S_HAVARIA_ZIVEL_ODCUDZENIE_1!S_HR</vt:lpstr>
      <vt:lpstr>S_HAVARIA_ZIVEL_ODCUDZENIE_2!S_HR</vt:lpstr>
      <vt:lpstr>S_HAVARIA_ZIVEL_ODCUDZENIE_3!S_HR</vt:lpstr>
      <vt:lpstr>C_DRUH_VOZIDLA!S_HS</vt:lpstr>
      <vt:lpstr>S_HAVARIA_ZIVEL_1!S_HS</vt:lpstr>
      <vt:lpstr>S_HAVARIA_ZIVEL_2!S_HS</vt:lpstr>
      <vt:lpstr>S_HAVARIA_ZIVEL_ODCUDZENIE_1!S_HS</vt:lpstr>
      <vt:lpstr>S_HAVARIA_ZIVEL_ODCUDZENIE_2!S_HS</vt:lpstr>
      <vt:lpstr>S_HAVARIA_ZIVEL_ODCUDZENIE_3!S_HS</vt:lpstr>
      <vt:lpstr>S_URAZ_VOZIDLO</vt:lpstr>
      <vt:lpstr>SPOL_ICO</vt:lpstr>
      <vt:lpstr>SPOL_NAZOV</vt:lpstr>
      <vt:lpstr>STLPCE_DETAIL1</vt:lpstr>
      <vt:lpstr>STLPCE_DETAIL2</vt:lpstr>
      <vt:lpstr>VOZIDLO_PARAM</vt:lpstr>
      <vt:lpstr>VRP</vt:lpstr>
      <vt:lpstr>VZDY_SKRY_TIETO_STLPCE_1</vt:lpstr>
      <vt:lpstr>ZRP</vt:lpstr>
      <vt:lpstr>ZRP_DATA</vt:lpstr>
    </vt:vector>
  </TitlesOfParts>
  <Company>Union poisťovňa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Dudas</dc:creator>
  <cp:lastModifiedBy>Priatková Viktória</cp:lastModifiedBy>
  <cp:lastPrinted>2020-12-29T13:07:02Z</cp:lastPrinted>
  <dcterms:created xsi:type="dcterms:W3CDTF">2012-04-20T18:44:21Z</dcterms:created>
  <dcterms:modified xsi:type="dcterms:W3CDTF">2020-12-30T08:03:20Z</dcterms:modified>
</cp:coreProperties>
</file>